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аличева Л.Б\Отчеты 2021\Анализ ежеквартальный для сайта до 10 числа\"/>
    </mc:Choice>
  </mc:AlternateContent>
  <bookViews>
    <workbookView xWindow="480" yWindow="330" windowWidth="19875" windowHeight="7710" activeTab="1"/>
  </bookViews>
  <sheets>
    <sheet name="письменные 1 полугодие 2021" sheetId="1" r:id="rId1"/>
    <sheet name="устные 1 полугодие 2021" sheetId="2" r:id="rId2"/>
  </sheets>
  <calcPr calcId="162913"/>
</workbook>
</file>

<file path=xl/calcChain.xml><?xml version="1.0" encoding="utf-8"?>
<calcChain xmlns="http://schemas.openxmlformats.org/spreadsheetml/2006/main">
  <c r="B48" i="2" l="1"/>
  <c r="F53" i="1" l="1"/>
  <c r="F33" i="1"/>
  <c r="F14" i="1"/>
  <c r="F40" i="1" s="1"/>
  <c r="F4" i="1"/>
  <c r="E53" i="1" l="1"/>
  <c r="E33" i="1"/>
  <c r="E14" i="1"/>
  <c r="E4" i="1"/>
  <c r="E40" i="1" l="1"/>
  <c r="H52" i="1" l="1"/>
  <c r="G44" i="2"/>
  <c r="B3" i="2"/>
  <c r="C3" i="2"/>
  <c r="D3" i="2"/>
  <c r="E3" i="2"/>
  <c r="F3" i="2"/>
  <c r="G4" i="2"/>
  <c r="G5" i="2"/>
  <c r="B6" i="2"/>
  <c r="C6" i="2"/>
  <c r="D6" i="2"/>
  <c r="E6" i="2"/>
  <c r="F6" i="2"/>
  <c r="G7" i="2"/>
  <c r="G8" i="2"/>
  <c r="G9" i="2"/>
  <c r="G10" i="2"/>
  <c r="G11" i="2"/>
  <c r="G12" i="2"/>
  <c r="G13" i="2"/>
  <c r="G14" i="2"/>
  <c r="G15" i="2"/>
  <c r="B16" i="2"/>
  <c r="C16" i="2"/>
  <c r="D16" i="2"/>
  <c r="E16" i="2"/>
  <c r="F16" i="2"/>
  <c r="G17" i="2"/>
  <c r="G18" i="2"/>
  <c r="G19" i="2"/>
  <c r="G20" i="2"/>
  <c r="G21" i="2"/>
  <c r="G22" i="2"/>
  <c r="G23" i="2"/>
  <c r="G24" i="2"/>
  <c r="G25" i="2"/>
  <c r="G26" i="2"/>
  <c r="G27" i="2"/>
  <c r="G28" i="2"/>
  <c r="B29" i="2"/>
  <c r="C29" i="2"/>
  <c r="D29" i="2"/>
  <c r="E29" i="2"/>
  <c r="F29" i="2"/>
  <c r="G30" i="2"/>
  <c r="G31" i="2"/>
  <c r="G32" i="2"/>
  <c r="G33" i="2"/>
  <c r="G34" i="2"/>
  <c r="G35" i="2"/>
  <c r="G36" i="2"/>
  <c r="G37" i="2"/>
  <c r="G41" i="2"/>
  <c r="G42" i="2"/>
  <c r="G43" i="2"/>
  <c r="G45" i="2"/>
  <c r="G46" i="2"/>
  <c r="G47" i="2"/>
  <c r="C48" i="2"/>
  <c r="D48" i="2"/>
  <c r="E48" i="2"/>
  <c r="F48" i="2"/>
  <c r="H35" i="1"/>
  <c r="H36" i="1"/>
  <c r="H37" i="1"/>
  <c r="H38" i="1"/>
  <c r="H34" i="1"/>
  <c r="C53" i="1"/>
  <c r="D53" i="1"/>
  <c r="G53" i="1"/>
  <c r="B53" i="1"/>
  <c r="H46" i="1"/>
  <c r="H47" i="1"/>
  <c r="H48" i="1"/>
  <c r="H49" i="1"/>
  <c r="H50" i="1"/>
  <c r="H51" i="1"/>
  <c r="H45" i="1"/>
  <c r="C33" i="1"/>
  <c r="D33" i="1"/>
  <c r="G33" i="1"/>
  <c r="B33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5" i="1"/>
  <c r="C14" i="1"/>
  <c r="D14" i="1"/>
  <c r="G14" i="1"/>
  <c r="B14" i="1"/>
  <c r="H7" i="1"/>
  <c r="H8" i="1"/>
  <c r="H9" i="1"/>
  <c r="H10" i="1"/>
  <c r="H11" i="1"/>
  <c r="H12" i="1"/>
  <c r="H13" i="1"/>
  <c r="H6" i="1"/>
  <c r="H5" i="1"/>
  <c r="C4" i="1"/>
  <c r="D4" i="1"/>
  <c r="G4" i="1"/>
  <c r="B4" i="1"/>
  <c r="C38" i="2" l="1"/>
  <c r="G40" i="1"/>
  <c r="H33" i="1"/>
  <c r="C40" i="1"/>
  <c r="H14" i="1"/>
  <c r="G48" i="2"/>
  <c r="E38" i="2"/>
  <c r="D38" i="2"/>
  <c r="G3" i="2"/>
  <c r="G16" i="2"/>
  <c r="B38" i="2"/>
  <c r="G29" i="2"/>
  <c r="F38" i="2"/>
  <c r="G6" i="2"/>
  <c r="B40" i="1"/>
  <c r="D40" i="1"/>
  <c r="H53" i="1"/>
  <c r="I45" i="1" s="1"/>
  <c r="H4" i="1"/>
  <c r="I51" i="1" l="1"/>
  <c r="I47" i="1"/>
  <c r="I52" i="1"/>
  <c r="I50" i="1"/>
  <c r="I48" i="1"/>
  <c r="I46" i="1"/>
  <c r="H47" i="2"/>
  <c r="H45" i="2"/>
  <c r="H43" i="2"/>
  <c r="H46" i="2"/>
  <c r="H44" i="2"/>
  <c r="H42" i="2"/>
  <c r="H41" i="2"/>
  <c r="H40" i="1"/>
  <c r="G38" i="2"/>
  <c r="H29" i="2" s="1"/>
  <c r="I39" i="1" l="1"/>
  <c r="I37" i="1"/>
  <c r="I35" i="1"/>
  <c r="I33" i="1"/>
  <c r="I31" i="1"/>
  <c r="I29" i="1"/>
  <c r="I25" i="1"/>
  <c r="I23" i="1"/>
  <c r="I21" i="1"/>
  <c r="I19" i="1"/>
  <c r="I17" i="1"/>
  <c r="I15" i="1"/>
  <c r="I11" i="1"/>
  <c r="I7" i="1"/>
  <c r="I38" i="1"/>
  <c r="I36" i="1"/>
  <c r="I34" i="1"/>
  <c r="I32" i="1"/>
  <c r="I30" i="1"/>
  <c r="I26" i="1"/>
  <c r="I24" i="1"/>
  <c r="I22" i="1"/>
  <c r="I20" i="1"/>
  <c r="I18" i="1"/>
  <c r="I16" i="1"/>
  <c r="I14" i="1"/>
  <c r="I12" i="1"/>
  <c r="I10" i="1"/>
  <c r="I8" i="1"/>
  <c r="I6" i="1"/>
  <c r="I4" i="1"/>
  <c r="H3" i="2"/>
  <c r="H34" i="2"/>
  <c r="H32" i="2"/>
  <c r="H30" i="2"/>
  <c r="H27" i="2"/>
  <c r="H25" i="2"/>
  <c r="H23" i="2"/>
  <c r="H21" i="2"/>
  <c r="H19" i="2"/>
  <c r="H17" i="2"/>
  <c r="H10" i="2"/>
  <c r="H8" i="2"/>
  <c r="H37" i="2"/>
  <c r="H35" i="2"/>
  <c r="H33" i="2"/>
  <c r="H31" i="2"/>
  <c r="H26" i="2"/>
  <c r="H24" i="2"/>
  <c r="H22" i="2"/>
  <c r="H20" i="2"/>
  <c r="H18" i="2"/>
  <c r="H15" i="2"/>
  <c r="H13" i="2"/>
  <c r="H9" i="2"/>
  <c r="H7" i="2"/>
  <c r="H4" i="2"/>
  <c r="H16" i="2"/>
  <c r="H6" i="2"/>
</calcChain>
</file>

<file path=xl/sharedStrings.xml><?xml version="1.0" encoding="utf-8"?>
<sst xmlns="http://schemas.openxmlformats.org/spreadsheetml/2006/main" count="129" uniqueCount="99">
  <si>
    <t>Обращение к Главе района</t>
  </si>
  <si>
    <t xml:space="preserve"> Управление по вопросу развития инфраструктуры</t>
  </si>
  <si>
    <t>Управление земельно-имущественных отношений</t>
  </si>
  <si>
    <t>Управление образования</t>
  </si>
  <si>
    <t>Отдел экономики и предпр-ва</t>
  </si>
  <si>
    <t>Архивный отдел</t>
  </si>
  <si>
    <t>ЕДДС</t>
  </si>
  <si>
    <t>Итого по вопросу</t>
  </si>
  <si>
    <t>Образование</t>
  </si>
  <si>
    <t>Здравоохранение</t>
  </si>
  <si>
    <t>культура</t>
  </si>
  <si>
    <t>Льготы, предоставление мер социальной защиты</t>
  </si>
  <si>
    <t>Спорт</t>
  </si>
  <si>
    <t>Обеспечение жильем</t>
  </si>
  <si>
    <t>Оказание материальной помощи</t>
  </si>
  <si>
    <t>Вопросы труда, получения справок для назначения пенсий</t>
  </si>
  <si>
    <t>Семейно-правовые отношения, охрана семьи</t>
  </si>
  <si>
    <t>Газификация</t>
  </si>
  <si>
    <t>Водоснабжение, канализация</t>
  </si>
  <si>
    <t>электрификация</t>
  </si>
  <si>
    <t>благоустройство</t>
  </si>
  <si>
    <t>Земельно-имущественные вопросы</t>
  </si>
  <si>
    <t>Промышленность, финансы</t>
  </si>
  <si>
    <t>Дорожное хозяйство</t>
  </si>
  <si>
    <t>Транспортное обеспечение</t>
  </si>
  <si>
    <t>Торговля</t>
  </si>
  <si>
    <t>Эксплуатация и ремонт жилья</t>
  </si>
  <si>
    <t>Коммунально-бытовое хозяйство и оплата ЖКУ</t>
  </si>
  <si>
    <t>Улучшение жилищных условий</t>
  </si>
  <si>
    <t>Экология</t>
  </si>
  <si>
    <t>Содержание лесов</t>
  </si>
  <si>
    <t>Связь</t>
  </si>
  <si>
    <t>Градостроительство</t>
  </si>
  <si>
    <t>Сельское хозяйство</t>
  </si>
  <si>
    <t>Содержание животных, дезинсекция</t>
  </si>
  <si>
    <t>Уборка мусора</t>
  </si>
  <si>
    <t>Работа управляющих компаний</t>
  </si>
  <si>
    <t xml:space="preserve">Обращения к Главе за отчетный период полученные через: </t>
  </si>
  <si>
    <t>Итого по источникам:</t>
  </si>
  <si>
    <t>Правительство Ивановской области</t>
  </si>
  <si>
    <t>электронная приемная Главы</t>
  </si>
  <si>
    <t>письмо к Главе лично</t>
  </si>
  <si>
    <t>департаменты Ивановской области</t>
  </si>
  <si>
    <t>Областная дума</t>
  </si>
  <si>
    <t>Роспотребнадзор</t>
  </si>
  <si>
    <t>Прокуратура Комсомольского района</t>
  </si>
  <si>
    <t>Прочие источники</t>
  </si>
  <si>
    <t>Итого по подразделениям:</t>
  </si>
  <si>
    <t>Тематика</t>
  </si>
  <si>
    <t>Охрана общественного порядка</t>
  </si>
  <si>
    <t>МЧС</t>
  </si>
  <si>
    <t>Культура</t>
  </si>
  <si>
    <t>Работа с молодежью</t>
  </si>
  <si>
    <t>Трудоустройство</t>
  </si>
  <si>
    <t xml:space="preserve">Водоснабжение </t>
  </si>
  <si>
    <t>Электроснабжение, уличное освещение</t>
  </si>
  <si>
    <t>Содержание и ремонт дорог, тротуаров</t>
  </si>
  <si>
    <t>Земельные вопросы</t>
  </si>
  <si>
    <t>Управление имуществом</t>
  </si>
  <si>
    <t>Телевидение</t>
  </si>
  <si>
    <t>Канализация</t>
  </si>
  <si>
    <t>Ремонт и содержание общего имущества МКД</t>
  </si>
  <si>
    <t>Благоустройство</t>
  </si>
  <si>
    <t>Вывоз ТКО</t>
  </si>
  <si>
    <t>Содержание жилого помещения</t>
  </si>
  <si>
    <t>Тарифы</t>
  </si>
  <si>
    <t>Управление МКД</t>
  </si>
  <si>
    <t>Коммунальное хозяйство</t>
  </si>
  <si>
    <t>Источники поступления  телефон/личный прием</t>
  </si>
  <si>
    <t>Комсомольского городского поселения</t>
  </si>
  <si>
    <t>Писцовского сельского поселения</t>
  </si>
  <si>
    <t>Подозерского сельского поселения</t>
  </si>
  <si>
    <t>Марковского сельского поселения</t>
  </si>
  <si>
    <t>Октябрьское сельское поселение</t>
  </si>
  <si>
    <t>Новоусадебское сельское поселение</t>
  </si>
  <si>
    <t>Выездной прием</t>
  </si>
  <si>
    <t>Государство, общество, политика:</t>
  </si>
  <si>
    <t>Социальная сфера :</t>
  </si>
  <si>
    <t>Экономика:</t>
  </si>
  <si>
    <t>ЖКХ:</t>
  </si>
  <si>
    <t>Прочие:</t>
  </si>
  <si>
    <t>Итого по подразделению:</t>
  </si>
  <si>
    <t>Социальная сфера:</t>
  </si>
  <si>
    <t>% от общего количества обращений</t>
  </si>
  <si>
    <t>Справочно</t>
  </si>
  <si>
    <t>Письменные обращения граждан за 1 полугодие 2020г. Итого по вопросу:</t>
  </si>
  <si>
    <t>Анализ письменных обращений граждан в Администрацию Комсомольского муниципального района 1 полугодие 2021</t>
  </si>
  <si>
    <t>Устные обращения граждан за 1 полугодие 2020г. Итого по вопросу:</t>
  </si>
  <si>
    <t>Анализ устных обращений граждан в Администрацию Комсомольского муниципального района 1 полугодие 2021</t>
  </si>
  <si>
    <t>Отдел организационной работы и межмуниципального сотрудничества</t>
  </si>
  <si>
    <t xml:space="preserve">Перенаправлено по полномочиям - </t>
  </si>
  <si>
    <t>Разъяснено-</t>
  </si>
  <si>
    <t>Исполнено-</t>
  </si>
  <si>
    <t>На контроле-</t>
  </si>
  <si>
    <t>Перенаправлено по полномочиям -</t>
  </si>
  <si>
    <t>Срок ответа не подошел ( не нарушен) -</t>
  </si>
  <si>
    <t>Из 530 вопросов:</t>
  </si>
  <si>
    <t>Из 347 вопросов:</t>
  </si>
  <si>
    <t>Срок ответа не подошел( не нарушен)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</si>
</sst>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Border="1"/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9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0" fillId="0" borderId="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3" borderId="0" xfId="0" applyNumberFormat="1" applyFill="1"/>
    <xf numFmtId="164" fontId="0" fillId="0" borderId="0" xfId="0" applyNumberFormat="1"/>
    <xf numFmtId="164" fontId="5" fillId="0" borderId="0" xfId="0" applyNumberFormat="1" applyFont="1"/>
    <xf numFmtId="164" fontId="0" fillId="4" borderId="0" xfId="0" applyNumberFormat="1" applyFill="1"/>
    <xf numFmtId="164" fontId="0" fillId="0" borderId="0" xfId="0" applyNumberFormat="1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49" fontId="1" fillId="0" borderId="2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37" workbookViewId="0">
      <selection activeCell="B56" sqref="B56:B60"/>
    </sheetView>
  </sheetViews>
  <sheetFormatPr defaultRowHeight="15" x14ac:dyDescent="0.25"/>
  <cols>
    <col min="1" max="1" width="55.28515625" customWidth="1"/>
    <col min="2" max="2" width="18.140625" customWidth="1"/>
    <col min="3" max="3" width="16.140625" customWidth="1"/>
    <col min="4" max="6" width="16.7109375" customWidth="1"/>
    <col min="7" max="7" width="10.42578125" customWidth="1"/>
    <col min="8" max="8" width="12.85546875" style="2" customWidth="1"/>
    <col min="9" max="9" width="12.42578125" customWidth="1"/>
    <col min="11" max="11" width="17.42578125" customWidth="1"/>
  </cols>
  <sheetData>
    <row r="1" spans="1:11" ht="72" customHeight="1" thickBot="1" x14ac:dyDescent="0.3">
      <c r="A1" s="49" t="s">
        <v>86</v>
      </c>
      <c r="B1" s="49"/>
      <c r="C1" s="49"/>
      <c r="D1" s="49"/>
      <c r="E1" s="49"/>
      <c r="F1" s="49"/>
      <c r="G1" s="49"/>
      <c r="H1" s="49"/>
      <c r="K1" s="43" t="s">
        <v>84</v>
      </c>
    </row>
    <row r="2" spans="1:11" ht="109.5" customHeight="1" thickBot="1" x14ac:dyDescent="0.3">
      <c r="A2" s="16"/>
      <c r="B2" s="17" t="s">
        <v>0</v>
      </c>
      <c r="C2" s="18" t="s">
        <v>1</v>
      </c>
      <c r="D2" s="18" t="s">
        <v>2</v>
      </c>
      <c r="E2" s="18" t="s">
        <v>3</v>
      </c>
      <c r="F2" s="18" t="s">
        <v>89</v>
      </c>
      <c r="G2" s="18" t="s">
        <v>5</v>
      </c>
      <c r="H2" s="20" t="s">
        <v>7</v>
      </c>
      <c r="I2" s="50" t="s">
        <v>83</v>
      </c>
      <c r="K2" s="51" t="s">
        <v>85</v>
      </c>
    </row>
    <row r="3" spans="1:11" s="2" customFormat="1" ht="15.75" thickBot="1" x14ac:dyDescent="0.3">
      <c r="A3" s="12" t="s">
        <v>76</v>
      </c>
      <c r="B3" s="8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21">
        <v>0</v>
      </c>
      <c r="I3" s="50"/>
      <c r="K3" s="52">
        <v>0</v>
      </c>
    </row>
    <row r="4" spans="1:11" s="2" customFormat="1" ht="15.75" thickBot="1" x14ac:dyDescent="0.3">
      <c r="A4" s="12" t="s">
        <v>77</v>
      </c>
      <c r="B4" s="8">
        <f>SUM(B5:B13)</f>
        <v>13</v>
      </c>
      <c r="C4" s="8">
        <f t="shared" ref="C4:G4" si="0">SUM(C5:C13)</f>
        <v>1</v>
      </c>
      <c r="D4" s="8">
        <f t="shared" si="0"/>
        <v>0</v>
      </c>
      <c r="E4" s="8">
        <f t="shared" ref="E4:F4" si="1">SUM(E5:E13)</f>
        <v>2</v>
      </c>
      <c r="F4" s="8">
        <f t="shared" si="1"/>
        <v>2</v>
      </c>
      <c r="G4" s="8">
        <f t="shared" si="0"/>
        <v>278</v>
      </c>
      <c r="H4" s="21">
        <f t="shared" ref="H4:H38" si="2">SUM(B4:G4)</f>
        <v>296</v>
      </c>
      <c r="I4" s="44">
        <f>H4*100/H40</f>
        <v>55.849056603773583</v>
      </c>
      <c r="K4" s="21">
        <v>293</v>
      </c>
    </row>
    <row r="5" spans="1:11" x14ac:dyDescent="0.25">
      <c r="A5" s="13" t="s">
        <v>8</v>
      </c>
      <c r="B5" s="9"/>
      <c r="C5" s="6"/>
      <c r="D5" s="6"/>
      <c r="E5" s="6">
        <v>2</v>
      </c>
      <c r="F5" s="6"/>
      <c r="G5" s="6"/>
      <c r="H5" s="22">
        <f t="shared" si="2"/>
        <v>2</v>
      </c>
      <c r="I5" s="45"/>
      <c r="K5" s="53">
        <v>0</v>
      </c>
    </row>
    <row r="6" spans="1:11" x14ac:dyDescent="0.25">
      <c r="A6" s="14" t="s">
        <v>9</v>
      </c>
      <c r="B6" s="10">
        <v>1</v>
      </c>
      <c r="C6" s="3"/>
      <c r="D6" s="3"/>
      <c r="E6" s="3"/>
      <c r="F6" s="3">
        <v>1</v>
      </c>
      <c r="G6" s="3"/>
      <c r="H6" s="23">
        <f t="shared" si="2"/>
        <v>2</v>
      </c>
      <c r="I6" s="45">
        <f>H6*100/H40</f>
        <v>0.37735849056603776</v>
      </c>
      <c r="K6" s="54">
        <v>2</v>
      </c>
    </row>
    <row r="7" spans="1:11" x14ac:dyDescent="0.25">
      <c r="A7" s="14" t="s">
        <v>10</v>
      </c>
      <c r="B7" s="10">
        <v>4</v>
      </c>
      <c r="C7" s="3"/>
      <c r="D7" s="3"/>
      <c r="E7" s="3"/>
      <c r="F7" s="3"/>
      <c r="G7" s="3"/>
      <c r="H7" s="23">
        <f t="shared" si="2"/>
        <v>4</v>
      </c>
      <c r="I7" s="45">
        <f>H7*100/H40</f>
        <v>0.75471698113207553</v>
      </c>
      <c r="K7" s="54">
        <v>6</v>
      </c>
    </row>
    <row r="8" spans="1:11" x14ac:dyDescent="0.25">
      <c r="A8" s="14" t="s">
        <v>11</v>
      </c>
      <c r="B8" s="10">
        <v>4</v>
      </c>
      <c r="C8" s="3"/>
      <c r="D8" s="3"/>
      <c r="E8" s="3"/>
      <c r="F8" s="3">
        <v>1</v>
      </c>
      <c r="G8" s="3"/>
      <c r="H8" s="23">
        <f t="shared" si="2"/>
        <v>5</v>
      </c>
      <c r="I8" s="45">
        <f>H8*100/H40</f>
        <v>0.94339622641509435</v>
      </c>
      <c r="K8" s="54">
        <v>8</v>
      </c>
    </row>
    <row r="9" spans="1:11" x14ac:dyDescent="0.25">
      <c r="A9" s="14" t="s">
        <v>12</v>
      </c>
      <c r="B9" s="10">
        <v>1</v>
      </c>
      <c r="C9" s="3"/>
      <c r="D9" s="3"/>
      <c r="E9" s="3"/>
      <c r="F9" s="3"/>
      <c r="G9" s="3"/>
      <c r="H9" s="23">
        <f t="shared" si="2"/>
        <v>1</v>
      </c>
      <c r="I9" s="45"/>
      <c r="K9" s="54">
        <v>0</v>
      </c>
    </row>
    <row r="10" spans="1:11" x14ac:dyDescent="0.25">
      <c r="A10" s="14" t="s">
        <v>13</v>
      </c>
      <c r="B10" s="10"/>
      <c r="C10" s="3"/>
      <c r="D10" s="3"/>
      <c r="E10" s="3"/>
      <c r="F10" s="3"/>
      <c r="G10" s="3"/>
      <c r="H10" s="23">
        <f t="shared" si="2"/>
        <v>0</v>
      </c>
      <c r="I10" s="45">
        <f>H10*100/H40</f>
        <v>0</v>
      </c>
      <c r="K10" s="54">
        <v>17</v>
      </c>
    </row>
    <row r="11" spans="1:11" x14ac:dyDescent="0.25">
      <c r="A11" s="14" t="s">
        <v>14</v>
      </c>
      <c r="B11" s="10">
        <v>1</v>
      </c>
      <c r="C11" s="3"/>
      <c r="D11" s="3"/>
      <c r="E11" s="3"/>
      <c r="F11" s="3"/>
      <c r="G11" s="3"/>
      <c r="H11" s="23">
        <f t="shared" si="2"/>
        <v>1</v>
      </c>
      <c r="I11" s="45">
        <f>H11*100/H40</f>
        <v>0.18867924528301888</v>
      </c>
      <c r="K11" s="54">
        <v>1</v>
      </c>
    </row>
    <row r="12" spans="1:11" x14ac:dyDescent="0.25">
      <c r="A12" s="14" t="s">
        <v>15</v>
      </c>
      <c r="B12" s="10">
        <v>2</v>
      </c>
      <c r="C12" s="3">
        <v>1</v>
      </c>
      <c r="D12" s="3"/>
      <c r="E12" s="3"/>
      <c r="F12" s="3"/>
      <c r="G12" s="3">
        <v>278</v>
      </c>
      <c r="H12" s="23">
        <f t="shared" si="2"/>
        <v>281</v>
      </c>
      <c r="I12" s="45">
        <f>H12*100/H40</f>
        <v>53.018867924528301</v>
      </c>
      <c r="K12" s="54">
        <v>259</v>
      </c>
    </row>
    <row r="13" spans="1:11" ht="15.75" thickBot="1" x14ac:dyDescent="0.3">
      <c r="A13" s="15" t="s">
        <v>16</v>
      </c>
      <c r="B13" s="11"/>
      <c r="C13" s="7"/>
      <c r="D13" s="7"/>
      <c r="E13" s="7"/>
      <c r="F13" s="7"/>
      <c r="G13" s="7"/>
      <c r="H13" s="23">
        <f t="shared" si="2"/>
        <v>0</v>
      </c>
      <c r="I13" s="45"/>
      <c r="K13" s="55">
        <v>0</v>
      </c>
    </row>
    <row r="14" spans="1:11" s="2" customFormat="1" ht="15.75" thickBot="1" x14ac:dyDescent="0.3">
      <c r="A14" s="12" t="s">
        <v>78</v>
      </c>
      <c r="B14" s="8">
        <f>SUM(B15:B32)</f>
        <v>45</v>
      </c>
      <c r="C14" s="8">
        <f t="shared" ref="C14:G14" si="3">SUM(C15:C32)</f>
        <v>43</v>
      </c>
      <c r="D14" s="8">
        <f t="shared" si="3"/>
        <v>64</v>
      </c>
      <c r="E14" s="8">
        <f t="shared" si="3"/>
        <v>0</v>
      </c>
      <c r="F14" s="8">
        <f t="shared" si="3"/>
        <v>31</v>
      </c>
      <c r="G14" s="8">
        <f t="shared" si="3"/>
        <v>0</v>
      </c>
      <c r="H14" s="21">
        <f t="shared" si="2"/>
        <v>183</v>
      </c>
      <c r="I14" s="44">
        <f>H14*100/H40</f>
        <v>34.528301886792455</v>
      </c>
      <c r="K14" s="21">
        <v>221</v>
      </c>
    </row>
    <row r="15" spans="1:11" x14ac:dyDescent="0.25">
      <c r="A15" s="13" t="s">
        <v>17</v>
      </c>
      <c r="B15" s="9">
        <v>3</v>
      </c>
      <c r="C15" s="6"/>
      <c r="D15" s="6"/>
      <c r="E15" s="6"/>
      <c r="F15" s="6"/>
      <c r="G15" s="6"/>
      <c r="H15" s="22">
        <f t="shared" si="2"/>
        <v>3</v>
      </c>
      <c r="I15" s="45">
        <f>H15*100/H40</f>
        <v>0.56603773584905659</v>
      </c>
      <c r="K15" s="53">
        <v>4</v>
      </c>
    </row>
    <row r="16" spans="1:11" x14ac:dyDescent="0.25">
      <c r="A16" s="14" t="s">
        <v>18</v>
      </c>
      <c r="B16" s="10">
        <v>6</v>
      </c>
      <c r="C16" s="3"/>
      <c r="D16" s="3"/>
      <c r="E16" s="3"/>
      <c r="F16" s="3">
        <v>1</v>
      </c>
      <c r="G16" s="3"/>
      <c r="H16" s="22">
        <f t="shared" si="2"/>
        <v>7</v>
      </c>
      <c r="I16" s="45">
        <f>H16*100/H40</f>
        <v>1.320754716981132</v>
      </c>
      <c r="K16" s="54">
        <v>9</v>
      </c>
    </row>
    <row r="17" spans="1:11" x14ac:dyDescent="0.25">
      <c r="A17" s="14" t="s">
        <v>19</v>
      </c>
      <c r="B17" s="10"/>
      <c r="C17" s="3">
        <v>1</v>
      </c>
      <c r="D17" s="3"/>
      <c r="E17" s="3"/>
      <c r="F17" s="3">
        <v>1</v>
      </c>
      <c r="G17" s="3"/>
      <c r="H17" s="22">
        <f t="shared" si="2"/>
        <v>2</v>
      </c>
      <c r="I17" s="45">
        <f>H17*100/H40</f>
        <v>0.37735849056603776</v>
      </c>
      <c r="K17" s="54">
        <v>2</v>
      </c>
    </row>
    <row r="18" spans="1:11" x14ac:dyDescent="0.25">
      <c r="A18" s="14" t="s">
        <v>20</v>
      </c>
      <c r="B18" s="10">
        <v>10</v>
      </c>
      <c r="C18" s="3">
        <v>38</v>
      </c>
      <c r="D18" s="3"/>
      <c r="E18" s="3"/>
      <c r="F18" s="3">
        <v>8</v>
      </c>
      <c r="G18" s="3"/>
      <c r="H18" s="22">
        <f t="shared" si="2"/>
        <v>56</v>
      </c>
      <c r="I18" s="45">
        <f>H18*100/H40</f>
        <v>10.566037735849056</v>
      </c>
      <c r="K18" s="54">
        <v>50</v>
      </c>
    </row>
    <row r="19" spans="1:11" x14ac:dyDescent="0.25">
      <c r="A19" s="14" t="s">
        <v>21</v>
      </c>
      <c r="B19" s="10">
        <v>8</v>
      </c>
      <c r="C19" s="3"/>
      <c r="D19" s="3">
        <v>64</v>
      </c>
      <c r="E19" s="3"/>
      <c r="F19" s="3"/>
      <c r="G19" s="3"/>
      <c r="H19" s="22">
        <f t="shared" si="2"/>
        <v>72</v>
      </c>
      <c r="I19" s="45">
        <f>H19*100/H40</f>
        <v>13.584905660377359</v>
      </c>
      <c r="K19" s="54">
        <v>54</v>
      </c>
    </row>
    <row r="20" spans="1:11" x14ac:dyDescent="0.25">
      <c r="A20" s="14" t="s">
        <v>22</v>
      </c>
      <c r="B20" s="10"/>
      <c r="C20" s="3"/>
      <c r="D20" s="3"/>
      <c r="E20" s="3"/>
      <c r="F20" s="3"/>
      <c r="G20" s="3"/>
      <c r="H20" s="22">
        <f t="shared" si="2"/>
        <v>0</v>
      </c>
      <c r="I20" s="45">
        <f>H20*100/H40</f>
        <v>0</v>
      </c>
      <c r="K20" s="54">
        <v>1</v>
      </c>
    </row>
    <row r="21" spans="1:11" x14ac:dyDescent="0.25">
      <c r="A21" s="14" t="s">
        <v>23</v>
      </c>
      <c r="B21" s="10">
        <v>9</v>
      </c>
      <c r="C21" s="3">
        <v>2</v>
      </c>
      <c r="D21" s="3"/>
      <c r="E21" s="3"/>
      <c r="F21" s="3">
        <v>21</v>
      </c>
      <c r="G21" s="3"/>
      <c r="H21" s="22">
        <f t="shared" si="2"/>
        <v>32</v>
      </c>
      <c r="I21" s="45">
        <f>H21*100/H40</f>
        <v>6.0377358490566042</v>
      </c>
      <c r="K21" s="54">
        <v>16</v>
      </c>
    </row>
    <row r="22" spans="1:11" x14ac:dyDescent="0.25">
      <c r="A22" s="14" t="s">
        <v>24</v>
      </c>
      <c r="B22" s="10">
        <v>2</v>
      </c>
      <c r="C22" s="3"/>
      <c r="D22" s="3"/>
      <c r="E22" s="3"/>
      <c r="F22" s="3"/>
      <c r="G22" s="3"/>
      <c r="H22" s="22">
        <f t="shared" si="2"/>
        <v>2</v>
      </c>
      <c r="I22" s="45">
        <f>H22*100/H40</f>
        <v>0.37735849056603776</v>
      </c>
      <c r="K22" s="54">
        <v>4</v>
      </c>
    </row>
    <row r="23" spans="1:11" x14ac:dyDescent="0.25">
      <c r="A23" s="14" t="s">
        <v>25</v>
      </c>
      <c r="B23" s="10"/>
      <c r="C23" s="3"/>
      <c r="D23" s="3"/>
      <c r="E23" s="3"/>
      <c r="F23" s="3"/>
      <c r="G23" s="3"/>
      <c r="H23" s="22">
        <f t="shared" si="2"/>
        <v>0</v>
      </c>
      <c r="I23" s="45">
        <f>H23*100/H40</f>
        <v>0</v>
      </c>
      <c r="K23" s="54">
        <v>2</v>
      </c>
    </row>
    <row r="24" spans="1:11" x14ac:dyDescent="0.25">
      <c r="A24" s="14" t="s">
        <v>26</v>
      </c>
      <c r="B24" s="10">
        <v>1</v>
      </c>
      <c r="C24" s="3"/>
      <c r="D24" s="3"/>
      <c r="E24" s="3"/>
      <c r="F24" s="3"/>
      <c r="G24" s="3"/>
      <c r="H24" s="22">
        <f t="shared" si="2"/>
        <v>1</v>
      </c>
      <c r="I24" s="45">
        <f>H24*100/H40</f>
        <v>0.18867924528301888</v>
      </c>
      <c r="K24" s="54">
        <v>5</v>
      </c>
    </row>
    <row r="25" spans="1:11" x14ac:dyDescent="0.25">
      <c r="A25" s="14" t="s">
        <v>27</v>
      </c>
      <c r="B25" s="10">
        <v>1</v>
      </c>
      <c r="C25" s="3"/>
      <c r="D25" s="3"/>
      <c r="E25" s="3"/>
      <c r="F25" s="3"/>
      <c r="G25" s="3"/>
      <c r="H25" s="22">
        <f t="shared" si="2"/>
        <v>1</v>
      </c>
      <c r="I25" s="45">
        <f>H25*100/H40</f>
        <v>0.18867924528301888</v>
      </c>
      <c r="K25" s="54">
        <v>5</v>
      </c>
    </row>
    <row r="26" spans="1:11" x14ac:dyDescent="0.25">
      <c r="A26" s="14" t="s">
        <v>28</v>
      </c>
      <c r="B26" s="10">
        <v>1</v>
      </c>
      <c r="C26" s="3">
        <v>2</v>
      </c>
      <c r="D26" s="3"/>
      <c r="E26" s="3"/>
      <c r="F26" s="3"/>
      <c r="G26" s="3"/>
      <c r="H26" s="22">
        <f t="shared" si="2"/>
        <v>3</v>
      </c>
      <c r="I26" s="45">
        <f>H26*100/H40</f>
        <v>0.56603773584905659</v>
      </c>
      <c r="K26" s="54">
        <v>4</v>
      </c>
    </row>
    <row r="27" spans="1:11" x14ac:dyDescent="0.25">
      <c r="A27" s="14" t="s">
        <v>29</v>
      </c>
      <c r="B27" s="10">
        <v>1</v>
      </c>
      <c r="C27" s="3"/>
      <c r="D27" s="3"/>
      <c r="E27" s="3"/>
      <c r="F27" s="3"/>
      <c r="G27" s="3"/>
      <c r="H27" s="22">
        <f t="shared" si="2"/>
        <v>1</v>
      </c>
      <c r="I27" s="45"/>
      <c r="K27" s="54">
        <v>0</v>
      </c>
    </row>
    <row r="28" spans="1:11" x14ac:dyDescent="0.25">
      <c r="A28" s="14" t="s">
        <v>30</v>
      </c>
      <c r="B28" s="10">
        <v>2</v>
      </c>
      <c r="C28" s="3"/>
      <c r="D28" s="3"/>
      <c r="E28" s="3"/>
      <c r="F28" s="3"/>
      <c r="G28" s="3"/>
      <c r="H28" s="22">
        <f t="shared" si="2"/>
        <v>2</v>
      </c>
      <c r="I28" s="45"/>
      <c r="K28" s="54">
        <v>0</v>
      </c>
    </row>
    <row r="29" spans="1:11" x14ac:dyDescent="0.25">
      <c r="A29" s="14" t="s">
        <v>31</v>
      </c>
      <c r="B29" s="10"/>
      <c r="C29" s="3"/>
      <c r="D29" s="3"/>
      <c r="E29" s="3"/>
      <c r="F29" s="3"/>
      <c r="G29" s="3"/>
      <c r="H29" s="22">
        <f t="shared" si="2"/>
        <v>0</v>
      </c>
      <c r="I29" s="45">
        <f>H29*100/H40</f>
        <v>0</v>
      </c>
      <c r="K29" s="54">
        <v>1</v>
      </c>
    </row>
    <row r="30" spans="1:11" x14ac:dyDescent="0.25">
      <c r="A30" s="14" t="s">
        <v>32</v>
      </c>
      <c r="B30" s="10"/>
      <c r="C30" s="3"/>
      <c r="D30" s="3"/>
      <c r="E30" s="3"/>
      <c r="F30" s="3"/>
      <c r="G30" s="3"/>
      <c r="H30" s="22">
        <f t="shared" si="2"/>
        <v>0</v>
      </c>
      <c r="I30" s="45">
        <f>H30*100/H40</f>
        <v>0</v>
      </c>
      <c r="K30" s="54">
        <v>58</v>
      </c>
    </row>
    <row r="31" spans="1:11" x14ac:dyDescent="0.25">
      <c r="A31" s="14" t="s">
        <v>33</v>
      </c>
      <c r="B31" s="10"/>
      <c r="C31" s="3"/>
      <c r="D31" s="3"/>
      <c r="E31" s="3"/>
      <c r="F31" s="3"/>
      <c r="G31" s="3"/>
      <c r="H31" s="22">
        <f t="shared" si="2"/>
        <v>0</v>
      </c>
      <c r="I31" s="45">
        <f>H31*100/H40</f>
        <v>0</v>
      </c>
      <c r="K31" s="54">
        <v>3</v>
      </c>
    </row>
    <row r="32" spans="1:11" ht="15.75" thickBot="1" x14ac:dyDescent="0.3">
      <c r="A32" s="15" t="s">
        <v>34</v>
      </c>
      <c r="B32" s="11">
        <v>1</v>
      </c>
      <c r="C32" s="7"/>
      <c r="D32" s="7"/>
      <c r="E32" s="7"/>
      <c r="F32" s="7"/>
      <c r="G32" s="7"/>
      <c r="H32" s="22">
        <f t="shared" si="2"/>
        <v>1</v>
      </c>
      <c r="I32" s="45">
        <f>H32*100/H40</f>
        <v>0.18867924528301888</v>
      </c>
      <c r="K32" s="55">
        <v>3</v>
      </c>
    </row>
    <row r="33" spans="1:11" s="2" customFormat="1" ht="15.75" thickBot="1" x14ac:dyDescent="0.3">
      <c r="A33" s="12" t="s">
        <v>79</v>
      </c>
      <c r="B33" s="8">
        <f>SUM(B34:B38)</f>
        <v>3</v>
      </c>
      <c r="C33" s="8">
        <f t="shared" ref="C33:G33" si="4">SUM(C34:C38)</f>
        <v>12</v>
      </c>
      <c r="D33" s="8">
        <f t="shared" si="4"/>
        <v>0</v>
      </c>
      <c r="E33" s="8">
        <f t="shared" si="4"/>
        <v>0</v>
      </c>
      <c r="F33" s="8">
        <f t="shared" si="4"/>
        <v>1</v>
      </c>
      <c r="G33" s="8">
        <f t="shared" si="4"/>
        <v>0</v>
      </c>
      <c r="H33" s="21">
        <f t="shared" si="2"/>
        <v>16</v>
      </c>
      <c r="I33" s="44">
        <f>H33*100/H40</f>
        <v>3.0188679245283021</v>
      </c>
      <c r="K33" s="21">
        <v>19</v>
      </c>
    </row>
    <row r="34" spans="1:11" x14ac:dyDescent="0.25">
      <c r="A34" s="13" t="s">
        <v>26</v>
      </c>
      <c r="B34" s="9"/>
      <c r="C34" s="6">
        <v>12</v>
      </c>
      <c r="D34" s="6"/>
      <c r="E34" s="6"/>
      <c r="F34" s="6"/>
      <c r="G34" s="6"/>
      <c r="H34" s="22">
        <f t="shared" si="2"/>
        <v>12</v>
      </c>
      <c r="I34" s="45">
        <f>H34*100/H40</f>
        <v>2.2641509433962264</v>
      </c>
      <c r="K34" s="53">
        <v>9</v>
      </c>
    </row>
    <row r="35" spans="1:11" x14ac:dyDescent="0.25">
      <c r="A35" s="14" t="s">
        <v>27</v>
      </c>
      <c r="B35" s="10">
        <v>1</v>
      </c>
      <c r="C35" s="3"/>
      <c r="D35" s="3"/>
      <c r="E35" s="3"/>
      <c r="F35" s="3"/>
      <c r="G35" s="3"/>
      <c r="H35" s="22">
        <f t="shared" si="2"/>
        <v>1</v>
      </c>
      <c r="I35" s="45">
        <f>H35*100/H40</f>
        <v>0.18867924528301888</v>
      </c>
      <c r="K35" s="54">
        <v>6</v>
      </c>
    </row>
    <row r="36" spans="1:11" x14ac:dyDescent="0.25">
      <c r="A36" s="14" t="s">
        <v>35</v>
      </c>
      <c r="B36" s="10">
        <v>1</v>
      </c>
      <c r="C36" s="3"/>
      <c r="D36" s="3"/>
      <c r="E36" s="3"/>
      <c r="F36" s="3">
        <v>1</v>
      </c>
      <c r="G36" s="3"/>
      <c r="H36" s="22">
        <f t="shared" si="2"/>
        <v>2</v>
      </c>
      <c r="I36" s="45">
        <f>H36*100/H40</f>
        <v>0.37735849056603776</v>
      </c>
      <c r="K36" s="54">
        <v>2</v>
      </c>
    </row>
    <row r="37" spans="1:11" x14ac:dyDescent="0.25">
      <c r="A37" s="14" t="s">
        <v>36</v>
      </c>
      <c r="B37" s="10">
        <v>1</v>
      </c>
      <c r="C37" s="3"/>
      <c r="D37" s="3"/>
      <c r="E37" s="3"/>
      <c r="F37" s="3"/>
      <c r="G37" s="3"/>
      <c r="H37" s="22">
        <f t="shared" si="2"/>
        <v>1</v>
      </c>
      <c r="I37" s="45">
        <f>H37*100/H40</f>
        <v>0.18867924528301888</v>
      </c>
      <c r="K37" s="54">
        <v>1</v>
      </c>
    </row>
    <row r="38" spans="1:11" ht="15.75" thickBot="1" x14ac:dyDescent="0.3">
      <c r="A38" s="15" t="s">
        <v>28</v>
      </c>
      <c r="B38" s="11"/>
      <c r="C38" s="7"/>
      <c r="D38" s="7"/>
      <c r="E38" s="7"/>
      <c r="F38" s="7"/>
      <c r="G38" s="7"/>
      <c r="H38" s="22">
        <f t="shared" si="2"/>
        <v>0</v>
      </c>
      <c r="I38" s="45">
        <f>H38*100/H40</f>
        <v>0</v>
      </c>
      <c r="K38" s="55">
        <v>1</v>
      </c>
    </row>
    <row r="39" spans="1:11" s="2" customFormat="1" ht="15.75" thickBot="1" x14ac:dyDescent="0.3">
      <c r="A39" s="12" t="s">
        <v>80</v>
      </c>
      <c r="B39" s="8">
        <v>2</v>
      </c>
      <c r="C39" s="5">
        <v>33</v>
      </c>
      <c r="D39" s="5"/>
      <c r="E39" s="5"/>
      <c r="F39" s="5"/>
      <c r="G39" s="5"/>
      <c r="H39" s="21">
        <v>45</v>
      </c>
      <c r="I39" s="44">
        <f>H39*100/H40</f>
        <v>8.4905660377358494</v>
      </c>
      <c r="K39" s="21">
        <v>45</v>
      </c>
    </row>
    <row r="40" spans="1:11" s="2" customFormat="1" ht="21.75" thickBot="1" x14ac:dyDescent="0.4">
      <c r="A40" s="12" t="s">
        <v>81</v>
      </c>
      <c r="B40" s="8">
        <f>B3+B4+B14+B33+B39</f>
        <v>63</v>
      </c>
      <c r="C40" s="8">
        <f t="shared" ref="C40:G40" si="5">C3+C4+C14+C33+C39</f>
        <v>89</v>
      </c>
      <c r="D40" s="8">
        <f t="shared" si="5"/>
        <v>64</v>
      </c>
      <c r="E40" s="8">
        <f t="shared" si="5"/>
        <v>2</v>
      </c>
      <c r="F40" s="8">
        <f t="shared" si="5"/>
        <v>34</v>
      </c>
      <c r="G40" s="8">
        <f t="shared" si="5"/>
        <v>278</v>
      </c>
      <c r="H40" s="31">
        <f>SUM(B40:G40)</f>
        <v>530</v>
      </c>
      <c r="I40" s="46"/>
      <c r="K40" s="56">
        <v>604</v>
      </c>
    </row>
    <row r="43" spans="1:11" ht="15.75" thickBot="1" x14ac:dyDescent="0.3"/>
    <row r="44" spans="1:11" ht="30.75" thickBot="1" x14ac:dyDescent="0.3">
      <c r="A44" s="28" t="s">
        <v>37</v>
      </c>
      <c r="B44" s="18"/>
      <c r="C44" s="18"/>
      <c r="D44" s="18"/>
      <c r="E44" s="18"/>
      <c r="F44" s="18"/>
      <c r="G44" s="18"/>
      <c r="H44" s="19" t="s">
        <v>38</v>
      </c>
      <c r="K44" s="57" t="s">
        <v>38</v>
      </c>
    </row>
    <row r="45" spans="1:11" x14ac:dyDescent="0.25">
      <c r="A45" s="27" t="s">
        <v>39</v>
      </c>
      <c r="B45" s="6">
        <v>15</v>
      </c>
      <c r="C45" s="6"/>
      <c r="D45" s="6"/>
      <c r="E45" s="6"/>
      <c r="F45" s="6"/>
      <c r="G45" s="6"/>
      <c r="H45" s="29">
        <f t="shared" ref="H45:H52" si="6">SUM(B45:G45)</f>
        <v>15</v>
      </c>
      <c r="I45" s="45">
        <f>H45*100/H53</f>
        <v>2.8301886792452828</v>
      </c>
      <c r="K45" s="54">
        <v>17</v>
      </c>
    </row>
    <row r="46" spans="1:11" x14ac:dyDescent="0.25">
      <c r="A46" s="25" t="s">
        <v>40</v>
      </c>
      <c r="B46" s="3">
        <v>27</v>
      </c>
      <c r="C46" s="3">
        <v>1</v>
      </c>
      <c r="D46" s="3"/>
      <c r="E46" s="3"/>
      <c r="F46" s="3"/>
      <c r="G46" s="3"/>
      <c r="H46" s="29">
        <f t="shared" si="6"/>
        <v>28</v>
      </c>
      <c r="I46" s="45">
        <f>H46*100/H53</f>
        <v>5.283018867924528</v>
      </c>
      <c r="K46" s="54">
        <v>31</v>
      </c>
    </row>
    <row r="47" spans="1:11" x14ac:dyDescent="0.25">
      <c r="A47" s="25" t="s">
        <v>41</v>
      </c>
      <c r="B47" s="3">
        <v>10</v>
      </c>
      <c r="C47" s="3"/>
      <c r="D47" s="3"/>
      <c r="E47" s="3"/>
      <c r="F47" s="3"/>
      <c r="G47" s="3"/>
      <c r="H47" s="29">
        <f t="shared" si="6"/>
        <v>10</v>
      </c>
      <c r="I47" s="45">
        <f>H47*100/H53</f>
        <v>1.8867924528301887</v>
      </c>
      <c r="K47" s="54">
        <v>4</v>
      </c>
    </row>
    <row r="48" spans="1:11" x14ac:dyDescent="0.25">
      <c r="A48" s="25" t="s">
        <v>42</v>
      </c>
      <c r="B48" s="3">
        <v>3</v>
      </c>
      <c r="C48" s="3"/>
      <c r="D48" s="3"/>
      <c r="E48" s="3"/>
      <c r="F48" s="3"/>
      <c r="G48" s="3"/>
      <c r="H48" s="29">
        <f t="shared" si="6"/>
        <v>3</v>
      </c>
      <c r="I48" s="45">
        <f>H48*100/H53</f>
        <v>0.56603773584905659</v>
      </c>
      <c r="K48" s="54">
        <v>8</v>
      </c>
    </row>
    <row r="49" spans="1:11" x14ac:dyDescent="0.25">
      <c r="A49" s="25" t="s">
        <v>43</v>
      </c>
      <c r="B49" s="3">
        <v>1</v>
      </c>
      <c r="C49" s="3"/>
      <c r="D49" s="3"/>
      <c r="E49" s="3"/>
      <c r="F49" s="3"/>
      <c r="G49" s="3"/>
      <c r="H49" s="29">
        <f t="shared" si="6"/>
        <v>1</v>
      </c>
      <c r="I49" s="45"/>
      <c r="K49" s="54">
        <v>0</v>
      </c>
    </row>
    <row r="50" spans="1:11" x14ac:dyDescent="0.25">
      <c r="A50" s="25" t="s">
        <v>44</v>
      </c>
      <c r="B50" s="3">
        <v>2</v>
      </c>
      <c r="C50" s="3"/>
      <c r="D50" s="3"/>
      <c r="E50" s="3"/>
      <c r="F50" s="3"/>
      <c r="G50" s="3"/>
      <c r="H50" s="29">
        <f t="shared" si="6"/>
        <v>2</v>
      </c>
      <c r="I50" s="45">
        <f>H50*100/H53</f>
        <v>0.37735849056603776</v>
      </c>
      <c r="K50" s="54">
        <v>6</v>
      </c>
    </row>
    <row r="51" spans="1:11" x14ac:dyDescent="0.25">
      <c r="A51" s="25" t="s">
        <v>45</v>
      </c>
      <c r="B51" s="3"/>
      <c r="C51" s="3"/>
      <c r="D51" s="3"/>
      <c r="E51" s="3"/>
      <c r="F51" s="3"/>
      <c r="G51" s="3"/>
      <c r="H51" s="29">
        <f t="shared" si="6"/>
        <v>0</v>
      </c>
      <c r="I51" s="45">
        <f>H51*100/H53</f>
        <v>0</v>
      </c>
      <c r="K51" s="54">
        <v>2</v>
      </c>
    </row>
    <row r="52" spans="1:11" ht="15.75" thickBot="1" x14ac:dyDescent="0.3">
      <c r="A52" s="26" t="s">
        <v>46</v>
      </c>
      <c r="B52" s="7">
        <v>5</v>
      </c>
      <c r="C52" s="7">
        <v>88</v>
      </c>
      <c r="D52" s="7">
        <v>64</v>
      </c>
      <c r="E52" s="7">
        <v>2</v>
      </c>
      <c r="F52" s="7">
        <v>34</v>
      </c>
      <c r="G52" s="7">
        <v>278</v>
      </c>
      <c r="H52" s="29">
        <f t="shared" si="6"/>
        <v>471</v>
      </c>
      <c r="I52" s="45">
        <f>H52*100/H53</f>
        <v>88.867924528301884</v>
      </c>
      <c r="K52" s="55">
        <v>526</v>
      </c>
    </row>
    <row r="53" spans="1:11" ht="15.75" thickBot="1" x14ac:dyDescent="0.3">
      <c r="A53" s="4" t="s">
        <v>47</v>
      </c>
      <c r="B53" s="5">
        <f>SUM(B45:B52)</f>
        <v>63</v>
      </c>
      <c r="C53" s="5">
        <f t="shared" ref="C53:G53" si="7">SUM(C45:C52)</f>
        <v>89</v>
      </c>
      <c r="D53" s="5">
        <f t="shared" si="7"/>
        <v>64</v>
      </c>
      <c r="E53" s="5">
        <f t="shared" si="7"/>
        <v>2</v>
      </c>
      <c r="F53" s="5">
        <f t="shared" si="7"/>
        <v>34</v>
      </c>
      <c r="G53" s="5">
        <f t="shared" si="7"/>
        <v>278</v>
      </c>
      <c r="H53" s="32">
        <f>SUM(H45:H52)</f>
        <v>530</v>
      </c>
      <c r="K53" s="21">
        <v>594</v>
      </c>
    </row>
    <row r="55" spans="1:11" ht="18.75" x14ac:dyDescent="0.3">
      <c r="A55" s="42" t="s">
        <v>96</v>
      </c>
    </row>
    <row r="56" spans="1:11" ht="18.75" x14ac:dyDescent="0.3">
      <c r="A56" s="40" t="s">
        <v>91</v>
      </c>
      <c r="B56">
        <v>155</v>
      </c>
    </row>
    <row r="57" spans="1:11" ht="18.75" x14ac:dyDescent="0.3">
      <c r="A57" s="40" t="s">
        <v>92</v>
      </c>
      <c r="B57">
        <v>368</v>
      </c>
    </row>
    <row r="58" spans="1:11" ht="18.75" x14ac:dyDescent="0.3">
      <c r="A58" s="40" t="s">
        <v>93</v>
      </c>
      <c r="B58">
        <v>3</v>
      </c>
    </row>
    <row r="59" spans="1:11" ht="18.75" x14ac:dyDescent="0.3">
      <c r="A59" s="40" t="s">
        <v>94</v>
      </c>
      <c r="B59">
        <v>2</v>
      </c>
    </row>
    <row r="60" spans="1:11" ht="18.75" x14ac:dyDescent="0.3">
      <c r="A60" s="40" t="s">
        <v>95</v>
      </c>
      <c r="B60">
        <v>2</v>
      </c>
    </row>
  </sheetData>
  <mergeCells count="2">
    <mergeCell ref="A1:H1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1" workbookViewId="0">
      <selection activeCell="H50" sqref="H50"/>
    </sheetView>
  </sheetViews>
  <sheetFormatPr defaultRowHeight="15" x14ac:dyDescent="0.25"/>
  <cols>
    <col min="1" max="1" width="48.85546875" customWidth="1"/>
    <col min="2" max="2" width="18" customWidth="1"/>
    <col min="3" max="3" width="18.5703125" customWidth="1"/>
    <col min="4" max="4" width="18.85546875" customWidth="1"/>
    <col min="5" max="5" width="17.85546875" customWidth="1"/>
    <col min="6" max="6" width="10.42578125" customWidth="1"/>
    <col min="7" max="7" width="15.28515625" customWidth="1"/>
    <col min="8" max="8" width="12.85546875" customWidth="1"/>
    <col min="10" max="10" width="15" customWidth="1"/>
  </cols>
  <sheetData>
    <row r="1" spans="1:10" ht="58.5" customHeight="1" thickBot="1" x14ac:dyDescent="0.3">
      <c r="A1" s="49" t="s">
        <v>88</v>
      </c>
      <c r="B1" s="49"/>
      <c r="C1" s="49"/>
      <c r="D1" s="49"/>
      <c r="E1" s="49"/>
      <c r="F1" s="49"/>
      <c r="G1" s="49"/>
      <c r="J1" s="43" t="s">
        <v>84</v>
      </c>
    </row>
    <row r="2" spans="1:10" s="1" customFormat="1" ht="90.75" thickBot="1" x14ac:dyDescent="0.3">
      <c r="A2" s="38" t="s">
        <v>48</v>
      </c>
      <c r="B2" s="17" t="s">
        <v>0</v>
      </c>
      <c r="C2" s="18" t="s">
        <v>2</v>
      </c>
      <c r="D2" s="18" t="s">
        <v>3</v>
      </c>
      <c r="E2" s="18" t="s">
        <v>4</v>
      </c>
      <c r="F2" s="18" t="s">
        <v>6</v>
      </c>
      <c r="G2" s="20" t="s">
        <v>7</v>
      </c>
      <c r="H2" s="48" t="s">
        <v>83</v>
      </c>
      <c r="J2" s="51" t="s">
        <v>87</v>
      </c>
    </row>
    <row r="3" spans="1:10" ht="15.75" thickBot="1" x14ac:dyDescent="0.3">
      <c r="A3" s="12" t="s">
        <v>76</v>
      </c>
      <c r="B3" s="8">
        <f>SUM(B4:B5)</f>
        <v>9</v>
      </c>
      <c r="C3" s="8">
        <f t="shared" ref="C3:F3" si="0">SUM(C4:C5)</f>
        <v>0</v>
      </c>
      <c r="D3" s="8">
        <f t="shared" si="0"/>
        <v>0</v>
      </c>
      <c r="E3" s="8">
        <f t="shared" si="0"/>
        <v>0</v>
      </c>
      <c r="F3" s="8">
        <f t="shared" si="0"/>
        <v>0</v>
      </c>
      <c r="G3" s="21">
        <f>SUM(B3:F3)</f>
        <v>9</v>
      </c>
      <c r="H3" s="47">
        <f>G3*100/G38</f>
        <v>2.5936599423631126</v>
      </c>
      <c r="J3" s="52">
        <v>4</v>
      </c>
    </row>
    <row r="4" spans="1:10" ht="15.75" thickBot="1" x14ac:dyDescent="0.3">
      <c r="A4" s="13" t="s">
        <v>49</v>
      </c>
      <c r="B4" s="9">
        <v>7</v>
      </c>
      <c r="C4" s="6"/>
      <c r="D4" s="6"/>
      <c r="E4" s="6"/>
      <c r="F4" s="6"/>
      <c r="G4" s="22">
        <f>SUM(B4:F4)</f>
        <v>7</v>
      </c>
      <c r="H4" s="45">
        <f>G4*100/G38</f>
        <v>2.0172910662824206</v>
      </c>
      <c r="J4" s="21">
        <v>4</v>
      </c>
    </row>
    <row r="5" spans="1:10" ht="15.75" thickBot="1" x14ac:dyDescent="0.3">
      <c r="A5" s="15" t="s">
        <v>50</v>
      </c>
      <c r="B5" s="11">
        <v>2</v>
      </c>
      <c r="C5" s="7"/>
      <c r="D5" s="7"/>
      <c r="E5" s="7"/>
      <c r="F5" s="7"/>
      <c r="G5" s="24">
        <f>SUM(B5:F5)</f>
        <v>2</v>
      </c>
      <c r="H5" s="45"/>
      <c r="J5" s="53">
        <v>0</v>
      </c>
    </row>
    <row r="6" spans="1:10" ht="15.75" thickBot="1" x14ac:dyDescent="0.3">
      <c r="A6" s="12" t="s">
        <v>82</v>
      </c>
      <c r="B6" s="8">
        <f>SUM(B7:B15)</f>
        <v>36</v>
      </c>
      <c r="C6" s="8">
        <f t="shared" ref="C6:F6" si="1">SUM(C7:C15)</f>
        <v>0</v>
      </c>
      <c r="D6" s="8">
        <f t="shared" si="1"/>
        <v>6</v>
      </c>
      <c r="E6" s="8">
        <f t="shared" si="1"/>
        <v>0</v>
      </c>
      <c r="F6" s="8">
        <f t="shared" si="1"/>
        <v>0</v>
      </c>
      <c r="G6" s="21">
        <f>SUM(B6:F6)</f>
        <v>42</v>
      </c>
      <c r="H6" s="47">
        <f>G6*100/G38</f>
        <v>12.103746397694524</v>
      </c>
      <c r="J6" s="54">
        <v>44</v>
      </c>
    </row>
    <row r="7" spans="1:10" x14ac:dyDescent="0.25">
      <c r="A7" s="13" t="s">
        <v>8</v>
      </c>
      <c r="B7" s="9">
        <v>1</v>
      </c>
      <c r="C7" s="6"/>
      <c r="D7" s="6">
        <v>6</v>
      </c>
      <c r="E7" s="6"/>
      <c r="F7" s="6"/>
      <c r="G7" s="22">
        <f>SUM(B7:F7)</f>
        <v>7</v>
      </c>
      <c r="H7" s="45">
        <f>G7*100/G38</f>
        <v>2.0172910662824206</v>
      </c>
      <c r="J7" s="54">
        <v>14</v>
      </c>
    </row>
    <row r="8" spans="1:10" x14ac:dyDescent="0.25">
      <c r="A8" s="14" t="s">
        <v>9</v>
      </c>
      <c r="B8" s="10">
        <v>22</v>
      </c>
      <c r="C8" s="3"/>
      <c r="D8" s="3"/>
      <c r="E8" s="3"/>
      <c r="F8" s="3"/>
      <c r="G8" s="23">
        <f>SUM(B8:F8)</f>
        <v>22</v>
      </c>
      <c r="H8" s="45">
        <f>G8*100/G38</f>
        <v>6.3400576368876083</v>
      </c>
      <c r="J8" s="54">
        <v>16</v>
      </c>
    </row>
    <row r="9" spans="1:10" x14ac:dyDescent="0.25">
      <c r="A9" s="14" t="s">
        <v>51</v>
      </c>
      <c r="B9" s="10">
        <v>2</v>
      </c>
      <c r="C9" s="3"/>
      <c r="D9" s="3"/>
      <c r="E9" s="3"/>
      <c r="F9" s="3"/>
      <c r="G9" s="23">
        <f>SUM(B9:F9)</f>
        <v>2</v>
      </c>
      <c r="H9" s="45">
        <f>G9*100/G38</f>
        <v>0.57636887608069165</v>
      </c>
      <c r="J9" s="54">
        <v>2</v>
      </c>
    </row>
    <row r="10" spans="1:10" x14ac:dyDescent="0.25">
      <c r="A10" s="14" t="s">
        <v>11</v>
      </c>
      <c r="B10" s="10">
        <v>8</v>
      </c>
      <c r="C10" s="3"/>
      <c r="D10" s="3"/>
      <c r="E10" s="3"/>
      <c r="F10" s="3"/>
      <c r="G10" s="23">
        <f>SUM(B10:F10)</f>
        <v>8</v>
      </c>
      <c r="H10" s="45">
        <f>G10*100/G38</f>
        <v>2.3054755043227666</v>
      </c>
      <c r="J10" s="54">
        <v>7</v>
      </c>
    </row>
    <row r="11" spans="1:10" x14ac:dyDescent="0.25">
      <c r="A11" s="14" t="s">
        <v>12</v>
      </c>
      <c r="B11" s="10">
        <v>1</v>
      </c>
      <c r="C11" s="3"/>
      <c r="D11" s="3"/>
      <c r="E11" s="3"/>
      <c r="F11" s="3"/>
      <c r="G11" s="23">
        <f>SUM(B11:F11)</f>
        <v>1</v>
      </c>
      <c r="H11" s="45"/>
      <c r="J11" s="54">
        <v>0</v>
      </c>
    </row>
    <row r="12" spans="1:10" x14ac:dyDescent="0.25">
      <c r="A12" s="14" t="s">
        <v>52</v>
      </c>
      <c r="B12" s="10"/>
      <c r="C12" s="3"/>
      <c r="D12" s="3"/>
      <c r="E12" s="3"/>
      <c r="F12" s="3"/>
      <c r="G12" s="23">
        <f>SUM(B12:F12)</f>
        <v>0</v>
      </c>
      <c r="H12" s="45"/>
      <c r="J12" s="54">
        <v>0</v>
      </c>
    </row>
    <row r="13" spans="1:10" ht="15.75" thickBot="1" x14ac:dyDescent="0.3">
      <c r="A13" s="14" t="s">
        <v>13</v>
      </c>
      <c r="B13" s="10">
        <v>2</v>
      </c>
      <c r="C13" s="3"/>
      <c r="D13" s="3"/>
      <c r="E13" s="3"/>
      <c r="F13" s="3"/>
      <c r="G13" s="23">
        <f>SUM(B13:F13)</f>
        <v>2</v>
      </c>
      <c r="H13" s="45">
        <f>G13*100/G38</f>
        <v>0.57636887608069165</v>
      </c>
      <c r="J13" s="55">
        <v>4</v>
      </c>
    </row>
    <row r="14" spans="1:10" ht="15.75" thickBot="1" x14ac:dyDescent="0.3">
      <c r="A14" s="14" t="s">
        <v>14</v>
      </c>
      <c r="B14" s="10"/>
      <c r="C14" s="3"/>
      <c r="D14" s="3"/>
      <c r="E14" s="3"/>
      <c r="F14" s="3"/>
      <c r="G14" s="23">
        <f>SUM(B14:F14)</f>
        <v>0</v>
      </c>
      <c r="H14" s="45"/>
      <c r="J14" s="21">
        <v>0</v>
      </c>
    </row>
    <row r="15" spans="1:10" ht="15.75" thickBot="1" x14ac:dyDescent="0.3">
      <c r="A15" s="15" t="s">
        <v>53</v>
      </c>
      <c r="B15" s="11"/>
      <c r="C15" s="7"/>
      <c r="D15" s="7"/>
      <c r="E15" s="7"/>
      <c r="F15" s="7"/>
      <c r="G15" s="24">
        <f>SUM(B15:F15)</f>
        <v>0</v>
      </c>
      <c r="H15" s="45">
        <f>G15*100/G38</f>
        <v>0</v>
      </c>
      <c r="J15" s="53">
        <v>1</v>
      </c>
    </row>
    <row r="16" spans="1:10" ht="15.75" thickBot="1" x14ac:dyDescent="0.3">
      <c r="A16" s="12" t="s">
        <v>78</v>
      </c>
      <c r="B16" s="8">
        <f>SUM(B17:B28)</f>
        <v>77</v>
      </c>
      <c r="C16" s="8">
        <f t="shared" ref="C16:F16" si="2">SUM(C17:C28)</f>
        <v>25</v>
      </c>
      <c r="D16" s="8">
        <f t="shared" si="2"/>
        <v>0</v>
      </c>
      <c r="E16" s="8">
        <f t="shared" si="2"/>
        <v>4</v>
      </c>
      <c r="F16" s="8">
        <f t="shared" si="2"/>
        <v>68</v>
      </c>
      <c r="G16" s="21">
        <f>SUM(B16:F16)</f>
        <v>174</v>
      </c>
      <c r="H16" s="47">
        <f>G16*100/G38</f>
        <v>50.144092219020173</v>
      </c>
      <c r="J16" s="54">
        <v>135</v>
      </c>
    </row>
    <row r="17" spans="1:10" x14ac:dyDescent="0.25">
      <c r="A17" s="13" t="s">
        <v>54</v>
      </c>
      <c r="B17" s="9">
        <v>21</v>
      </c>
      <c r="C17" s="6"/>
      <c r="D17" s="6"/>
      <c r="E17" s="6"/>
      <c r="F17" s="6">
        <v>26</v>
      </c>
      <c r="G17" s="22">
        <f>SUM(B17:F17)</f>
        <v>47</v>
      </c>
      <c r="H17" s="45">
        <f>G17*100/G38</f>
        <v>13.544668587896254</v>
      </c>
      <c r="J17" s="54">
        <v>14</v>
      </c>
    </row>
    <row r="18" spans="1:10" x14ac:dyDescent="0.25">
      <c r="A18" s="14" t="s">
        <v>55</v>
      </c>
      <c r="B18" s="10">
        <v>4</v>
      </c>
      <c r="C18" s="3"/>
      <c r="D18" s="3"/>
      <c r="E18" s="3"/>
      <c r="F18" s="3">
        <v>35</v>
      </c>
      <c r="G18" s="23">
        <f>SUM(B18:F18)</f>
        <v>39</v>
      </c>
      <c r="H18" s="45">
        <f>G18*100/G38</f>
        <v>11.239193083573488</v>
      </c>
      <c r="J18" s="54">
        <v>64</v>
      </c>
    </row>
    <row r="19" spans="1:10" x14ac:dyDescent="0.25">
      <c r="A19" s="14" t="s">
        <v>25</v>
      </c>
      <c r="B19" s="10">
        <v>3</v>
      </c>
      <c r="C19" s="3"/>
      <c r="D19" s="3"/>
      <c r="E19" s="3">
        <v>4</v>
      </c>
      <c r="F19" s="3"/>
      <c r="G19" s="23">
        <f>SUM(B19:F19)</f>
        <v>7</v>
      </c>
      <c r="H19" s="45">
        <f>G19*100/G38</f>
        <v>2.0172910662824206</v>
      </c>
      <c r="J19" s="54">
        <v>5</v>
      </c>
    </row>
    <row r="20" spans="1:10" x14ac:dyDescent="0.25">
      <c r="A20" s="14" t="s">
        <v>56</v>
      </c>
      <c r="B20" s="10">
        <v>28</v>
      </c>
      <c r="C20" s="3"/>
      <c r="D20" s="3"/>
      <c r="E20" s="3"/>
      <c r="F20" s="3">
        <v>5</v>
      </c>
      <c r="G20" s="23">
        <f>SUM(B20:F20)</f>
        <v>33</v>
      </c>
      <c r="H20" s="45">
        <f>G20*100/G38</f>
        <v>9.5100864553314128</v>
      </c>
      <c r="J20" s="54">
        <v>30</v>
      </c>
    </row>
    <row r="21" spans="1:10" x14ac:dyDescent="0.25">
      <c r="A21" s="14" t="s">
        <v>24</v>
      </c>
      <c r="B21" s="10">
        <v>1</v>
      </c>
      <c r="C21" s="3"/>
      <c r="D21" s="3"/>
      <c r="E21" s="3"/>
      <c r="F21" s="3"/>
      <c r="G21" s="23">
        <f>SUM(B21:F21)</f>
        <v>1</v>
      </c>
      <c r="H21" s="45">
        <f>G21*100/G38</f>
        <v>0.28818443804034583</v>
      </c>
      <c r="J21" s="54">
        <v>6</v>
      </c>
    </row>
    <row r="22" spans="1:10" x14ac:dyDescent="0.25">
      <c r="A22" s="14" t="s">
        <v>30</v>
      </c>
      <c r="B22" s="10">
        <v>2</v>
      </c>
      <c r="C22" s="3"/>
      <c r="D22" s="3"/>
      <c r="E22" s="3"/>
      <c r="F22" s="3"/>
      <c r="G22" s="23">
        <f>SUM(B22:F22)</f>
        <v>2</v>
      </c>
      <c r="H22" s="45">
        <f>G22*100/G38</f>
        <v>0.57636887608069165</v>
      </c>
      <c r="J22" s="54">
        <v>2</v>
      </c>
    </row>
    <row r="23" spans="1:10" x14ac:dyDescent="0.25">
      <c r="A23" s="14" t="s">
        <v>57</v>
      </c>
      <c r="B23" s="10">
        <v>5</v>
      </c>
      <c r="C23" s="3">
        <v>23</v>
      </c>
      <c r="D23" s="3"/>
      <c r="E23" s="3"/>
      <c r="F23" s="3"/>
      <c r="G23" s="23">
        <f>SUM(B23:F23)</f>
        <v>28</v>
      </c>
      <c r="H23" s="45">
        <f>G23*100/G38</f>
        <v>8.0691642651296824</v>
      </c>
      <c r="J23" s="54">
        <v>2</v>
      </c>
    </row>
    <row r="24" spans="1:10" x14ac:dyDescent="0.25">
      <c r="A24" s="14" t="s">
        <v>29</v>
      </c>
      <c r="B24" s="10"/>
      <c r="C24" s="3"/>
      <c r="D24" s="3"/>
      <c r="E24" s="3"/>
      <c r="F24" s="3"/>
      <c r="G24" s="23">
        <f>SUM(B24:F24)</f>
        <v>0</v>
      </c>
      <c r="H24" s="45">
        <f>G24*100/G38</f>
        <v>0</v>
      </c>
      <c r="J24" s="54">
        <v>1</v>
      </c>
    </row>
    <row r="25" spans="1:10" x14ac:dyDescent="0.25">
      <c r="A25" s="14" t="s">
        <v>58</v>
      </c>
      <c r="B25" s="10">
        <v>2</v>
      </c>
      <c r="C25" s="3">
        <v>2</v>
      </c>
      <c r="D25" s="3"/>
      <c r="E25" s="3"/>
      <c r="F25" s="3"/>
      <c r="G25" s="23">
        <f>SUM(B25:F25)</f>
        <v>4</v>
      </c>
      <c r="H25" s="45">
        <f>G25*100/G38</f>
        <v>1.1527377521613833</v>
      </c>
      <c r="J25" s="54">
        <v>1</v>
      </c>
    </row>
    <row r="26" spans="1:10" x14ac:dyDescent="0.25">
      <c r="A26" s="14" t="s">
        <v>17</v>
      </c>
      <c r="B26" s="10">
        <v>8</v>
      </c>
      <c r="C26" s="3"/>
      <c r="D26" s="3"/>
      <c r="E26" s="3"/>
      <c r="F26" s="3">
        <v>2</v>
      </c>
      <c r="G26" s="23">
        <f>SUM(B26:F26)</f>
        <v>10</v>
      </c>
      <c r="H26" s="45">
        <f>G26*100/G38</f>
        <v>2.8818443804034581</v>
      </c>
      <c r="J26" s="54">
        <v>7</v>
      </c>
    </row>
    <row r="27" spans="1:10" x14ac:dyDescent="0.25">
      <c r="A27" s="14" t="s">
        <v>31</v>
      </c>
      <c r="B27" s="10">
        <v>3</v>
      </c>
      <c r="C27" s="3"/>
      <c r="D27" s="3"/>
      <c r="E27" s="3"/>
      <c r="F27" s="3"/>
      <c r="G27" s="23">
        <f>SUM(B27:F27)</f>
        <v>3</v>
      </c>
      <c r="H27" s="45">
        <f>G27*100/G38</f>
        <v>0.86455331412103742</v>
      </c>
      <c r="J27" s="54">
        <v>3</v>
      </c>
    </row>
    <row r="28" spans="1:10" ht="15.75" thickBot="1" x14ac:dyDescent="0.3">
      <c r="A28" s="15" t="s">
        <v>59</v>
      </c>
      <c r="B28" s="11"/>
      <c r="C28" s="7"/>
      <c r="D28" s="7"/>
      <c r="E28" s="7"/>
      <c r="F28" s="7"/>
      <c r="G28" s="24">
        <f>SUM(B28:F28)</f>
        <v>0</v>
      </c>
      <c r="H28" s="45"/>
      <c r="J28" s="54">
        <v>0</v>
      </c>
    </row>
    <row r="29" spans="1:10" ht="15.75" thickBot="1" x14ac:dyDescent="0.3">
      <c r="A29" s="12" t="s">
        <v>79</v>
      </c>
      <c r="B29" s="8">
        <f>SUM(B30:B37)</f>
        <v>86</v>
      </c>
      <c r="C29" s="8">
        <f t="shared" ref="C29:F29" si="3">SUM(C30:C37)</f>
        <v>0</v>
      </c>
      <c r="D29" s="8">
        <f t="shared" si="3"/>
        <v>0</v>
      </c>
      <c r="E29" s="8">
        <f t="shared" si="3"/>
        <v>0</v>
      </c>
      <c r="F29" s="8">
        <f t="shared" si="3"/>
        <v>36</v>
      </c>
      <c r="G29" s="21">
        <f>SUM(B29:F29)</f>
        <v>122</v>
      </c>
      <c r="H29" s="47">
        <f>G29*100/G38</f>
        <v>35.158501440922187</v>
      </c>
      <c r="J29" s="54">
        <v>122</v>
      </c>
    </row>
    <row r="30" spans="1:10" x14ac:dyDescent="0.25">
      <c r="A30" s="13" t="s">
        <v>60</v>
      </c>
      <c r="B30" s="9">
        <v>3</v>
      </c>
      <c r="C30" s="6"/>
      <c r="D30" s="6"/>
      <c r="E30" s="6"/>
      <c r="F30" s="6">
        <v>13</v>
      </c>
      <c r="G30" s="22">
        <f>SUM(B30:F30)</f>
        <v>16</v>
      </c>
      <c r="H30" s="45">
        <f>G30*100/G38</f>
        <v>4.6109510086455332</v>
      </c>
      <c r="J30" s="54">
        <v>16</v>
      </c>
    </row>
    <row r="31" spans="1:10" x14ac:dyDescent="0.25">
      <c r="A31" s="14" t="s">
        <v>61</v>
      </c>
      <c r="B31" s="10">
        <v>2</v>
      </c>
      <c r="C31" s="3"/>
      <c r="D31" s="3"/>
      <c r="E31" s="3"/>
      <c r="F31" s="3">
        <v>1</v>
      </c>
      <c r="G31" s="23">
        <f>SUM(B31:F31)</f>
        <v>3</v>
      </c>
      <c r="H31" s="45">
        <f>G31*100/G38</f>
        <v>0.86455331412103742</v>
      </c>
      <c r="J31" s="54">
        <v>4</v>
      </c>
    </row>
    <row r="32" spans="1:10" ht="15.75" thickBot="1" x14ac:dyDescent="0.3">
      <c r="A32" s="14" t="s">
        <v>62</v>
      </c>
      <c r="B32" s="10">
        <v>49</v>
      </c>
      <c r="C32" s="3"/>
      <c r="D32" s="3"/>
      <c r="E32" s="3"/>
      <c r="F32" s="3">
        <v>7</v>
      </c>
      <c r="G32" s="23">
        <f>SUM(B32:F32)</f>
        <v>56</v>
      </c>
      <c r="H32" s="45">
        <f>G32*100/G38</f>
        <v>16.138328530259365</v>
      </c>
      <c r="J32" s="55">
        <v>55</v>
      </c>
    </row>
    <row r="33" spans="1:10" ht="15.75" thickBot="1" x14ac:dyDescent="0.3">
      <c r="A33" s="14" t="s">
        <v>63</v>
      </c>
      <c r="B33" s="10">
        <v>6</v>
      </c>
      <c r="C33" s="3"/>
      <c r="D33" s="3"/>
      <c r="E33" s="3"/>
      <c r="F33" s="3"/>
      <c r="G33" s="23">
        <f>SUM(B33:F33)</f>
        <v>6</v>
      </c>
      <c r="H33" s="45">
        <f>G33*100/G38</f>
        <v>1.7291066282420748</v>
      </c>
      <c r="J33" s="21">
        <v>8</v>
      </c>
    </row>
    <row r="34" spans="1:10" x14ac:dyDescent="0.25">
      <c r="A34" s="14" t="s">
        <v>64</v>
      </c>
      <c r="B34" s="10">
        <v>3</v>
      </c>
      <c r="C34" s="3"/>
      <c r="D34" s="3"/>
      <c r="E34" s="3"/>
      <c r="F34" s="3">
        <v>2</v>
      </c>
      <c r="G34" s="23">
        <f>SUM(B34:F34)</f>
        <v>5</v>
      </c>
      <c r="H34" s="45">
        <f>G34*100/G38</f>
        <v>1.4409221902017291</v>
      </c>
      <c r="J34" s="53">
        <v>2</v>
      </c>
    </row>
    <row r="35" spans="1:10" x14ac:dyDescent="0.25">
      <c r="A35" s="14" t="s">
        <v>65</v>
      </c>
      <c r="B35" s="10">
        <v>9</v>
      </c>
      <c r="C35" s="3"/>
      <c r="D35" s="3"/>
      <c r="E35" s="3"/>
      <c r="F35" s="3"/>
      <c r="G35" s="23">
        <f>SUM(B35:F35)</f>
        <v>9</v>
      </c>
      <c r="H35" s="45">
        <f>G35*100/G38</f>
        <v>2.5936599423631126</v>
      </c>
      <c r="J35" s="54">
        <v>1</v>
      </c>
    </row>
    <row r="36" spans="1:10" x14ac:dyDescent="0.25">
      <c r="A36" s="14" t="s">
        <v>66</v>
      </c>
      <c r="B36" s="10"/>
      <c r="C36" s="3"/>
      <c r="D36" s="3"/>
      <c r="E36" s="3"/>
      <c r="F36" s="3"/>
      <c r="G36" s="23">
        <f>SUM(B36:F36)</f>
        <v>0</v>
      </c>
      <c r="H36" s="45"/>
      <c r="J36" s="54">
        <v>0</v>
      </c>
    </row>
    <row r="37" spans="1:10" ht="15.75" thickBot="1" x14ac:dyDescent="0.3">
      <c r="A37" s="15" t="s">
        <v>67</v>
      </c>
      <c r="B37" s="11">
        <v>14</v>
      </c>
      <c r="C37" s="7"/>
      <c r="D37" s="7"/>
      <c r="E37" s="7"/>
      <c r="F37" s="7">
        <v>13</v>
      </c>
      <c r="G37" s="39">
        <f>SUM(B37:F37)</f>
        <v>27</v>
      </c>
      <c r="H37" s="45">
        <f>G37*100/G38</f>
        <v>7.7809798270893369</v>
      </c>
      <c r="J37" s="55">
        <v>36</v>
      </c>
    </row>
    <row r="38" spans="1:10" ht="15.75" thickBot="1" x14ac:dyDescent="0.3">
      <c r="A38" s="12" t="s">
        <v>81</v>
      </c>
      <c r="B38" s="8">
        <f>B3+B6+B16+B29</f>
        <v>208</v>
      </c>
      <c r="C38" s="8">
        <f t="shared" ref="C38:F38" si="4">C3+C6+C16+C29</f>
        <v>25</v>
      </c>
      <c r="D38" s="8">
        <f t="shared" si="4"/>
        <v>6</v>
      </c>
      <c r="E38" s="8">
        <f t="shared" si="4"/>
        <v>4</v>
      </c>
      <c r="F38" s="8">
        <f t="shared" si="4"/>
        <v>104</v>
      </c>
      <c r="G38" s="31">
        <f>SUM(B38:F38)</f>
        <v>347</v>
      </c>
      <c r="J38" s="31">
        <v>305</v>
      </c>
    </row>
    <row r="39" spans="1:10" ht="15.75" thickBot="1" x14ac:dyDescent="0.3">
      <c r="G39" s="2"/>
      <c r="J39" s="58"/>
    </row>
    <row r="40" spans="1:10" ht="15.75" thickBot="1" x14ac:dyDescent="0.3">
      <c r="A40" s="34" t="s">
        <v>68</v>
      </c>
      <c r="B40" s="33"/>
      <c r="C40" s="30"/>
      <c r="D40" s="30"/>
      <c r="E40" s="30"/>
      <c r="F40" s="30"/>
      <c r="G40" s="21"/>
      <c r="J40" s="59"/>
    </row>
    <row r="41" spans="1:10" x14ac:dyDescent="0.25">
      <c r="A41" s="35" t="s">
        <v>69</v>
      </c>
      <c r="B41" s="9">
        <v>63</v>
      </c>
      <c r="C41" s="6">
        <v>14</v>
      </c>
      <c r="D41" s="6">
        <v>6</v>
      </c>
      <c r="E41" s="6">
        <v>4</v>
      </c>
      <c r="F41" s="6">
        <v>67</v>
      </c>
      <c r="G41" s="22">
        <f>SUM(B41:F41)</f>
        <v>154</v>
      </c>
      <c r="H41" s="45">
        <f>G41*100/G48</f>
        <v>50.825082508250823</v>
      </c>
      <c r="J41" s="60">
        <v>192</v>
      </c>
    </row>
    <row r="42" spans="1:10" x14ac:dyDescent="0.25">
      <c r="A42" s="36" t="s">
        <v>70</v>
      </c>
      <c r="B42" s="10">
        <v>53</v>
      </c>
      <c r="C42" s="3">
        <v>4</v>
      </c>
      <c r="D42" s="3"/>
      <c r="E42" s="3"/>
      <c r="F42" s="3">
        <v>6</v>
      </c>
      <c r="G42" s="22">
        <f>SUM(B42:F42)</f>
        <v>63</v>
      </c>
      <c r="H42" s="45">
        <f>G42*100/G48</f>
        <v>20.792079207920793</v>
      </c>
      <c r="J42" s="60">
        <v>42</v>
      </c>
    </row>
    <row r="43" spans="1:10" x14ac:dyDescent="0.25">
      <c r="A43" s="36" t="s">
        <v>71</v>
      </c>
      <c r="B43" s="10">
        <v>12</v>
      </c>
      <c r="C43" s="3"/>
      <c r="D43" s="3"/>
      <c r="E43" s="3"/>
      <c r="F43" s="3">
        <v>4</v>
      </c>
      <c r="G43" s="22">
        <f>SUM(B43:F43)</f>
        <v>16</v>
      </c>
      <c r="H43" s="45">
        <f>G43*100/G48</f>
        <v>5.2805280528052805</v>
      </c>
      <c r="J43" s="60">
        <v>3</v>
      </c>
    </row>
    <row r="44" spans="1:10" x14ac:dyDescent="0.25">
      <c r="A44" s="36" t="s">
        <v>72</v>
      </c>
      <c r="B44" s="10">
        <v>10</v>
      </c>
      <c r="C44" s="3"/>
      <c r="D44" s="3"/>
      <c r="E44" s="3"/>
      <c r="F44" s="3">
        <v>6</v>
      </c>
      <c r="G44" s="22">
        <f>SUM(B44:F44)</f>
        <v>16</v>
      </c>
      <c r="H44" s="45">
        <f>G44*100/G48</f>
        <v>5.2805280528052805</v>
      </c>
      <c r="J44" s="60">
        <v>10</v>
      </c>
    </row>
    <row r="45" spans="1:10" x14ac:dyDescent="0.25">
      <c r="A45" s="36" t="s">
        <v>73</v>
      </c>
      <c r="B45" s="10">
        <v>10</v>
      </c>
      <c r="C45" s="3">
        <v>2</v>
      </c>
      <c r="D45" s="3"/>
      <c r="E45" s="3"/>
      <c r="F45" s="3">
        <v>2</v>
      </c>
      <c r="G45" s="22">
        <f>SUM(B45:F45)</f>
        <v>14</v>
      </c>
      <c r="H45" s="45">
        <f>G45*100/G48</f>
        <v>4.6204620462046204</v>
      </c>
      <c r="J45" s="60">
        <v>5</v>
      </c>
    </row>
    <row r="46" spans="1:10" x14ac:dyDescent="0.25">
      <c r="A46" s="36" t="s">
        <v>74</v>
      </c>
      <c r="B46" s="10">
        <v>18</v>
      </c>
      <c r="C46" s="3">
        <v>5</v>
      </c>
      <c r="D46" s="3"/>
      <c r="E46" s="3"/>
      <c r="F46" s="3">
        <v>17</v>
      </c>
      <c r="G46" s="22">
        <f>SUM(B46:F46)</f>
        <v>40</v>
      </c>
      <c r="H46" s="45">
        <f>G46*100/G48</f>
        <v>13.201320132013201</v>
      </c>
      <c r="J46" s="60">
        <v>17</v>
      </c>
    </row>
    <row r="47" spans="1:10" ht="15.75" thickBot="1" x14ac:dyDescent="0.3">
      <c r="A47" s="37" t="s">
        <v>75</v>
      </c>
      <c r="B47" s="11">
        <v>37</v>
      </c>
      <c r="C47" s="7"/>
      <c r="D47" s="7"/>
      <c r="E47" s="7"/>
      <c r="F47" s="7"/>
      <c r="G47" s="22">
        <f>SUM(B47:F47)</f>
        <v>37</v>
      </c>
      <c r="H47" s="45">
        <f>G47*100/G48</f>
        <v>12.211221122112212</v>
      </c>
      <c r="J47" s="60">
        <v>13</v>
      </c>
    </row>
    <row r="48" spans="1:10" ht="15.75" thickBot="1" x14ac:dyDescent="0.3">
      <c r="A48" s="21" t="s">
        <v>81</v>
      </c>
      <c r="B48" s="8">
        <f>SUM(B41:B46)</f>
        <v>166</v>
      </c>
      <c r="C48" s="8">
        <f t="shared" ref="C48:F48" si="5">SUM(C41:C47)</f>
        <v>25</v>
      </c>
      <c r="D48" s="8">
        <f t="shared" si="5"/>
        <v>6</v>
      </c>
      <c r="E48" s="8">
        <f t="shared" si="5"/>
        <v>4</v>
      </c>
      <c r="F48" s="8">
        <f t="shared" si="5"/>
        <v>102</v>
      </c>
      <c r="G48" s="31">
        <f>SUM(G41:G46)</f>
        <v>303</v>
      </c>
      <c r="J48" s="61">
        <v>269</v>
      </c>
    </row>
    <row r="49" spans="1:7" x14ac:dyDescent="0.25">
      <c r="G49" s="2"/>
    </row>
    <row r="51" spans="1:7" ht="18.75" x14ac:dyDescent="0.3">
      <c r="A51" s="41"/>
      <c r="B51" s="41"/>
      <c r="C51" s="41"/>
      <c r="D51" s="41"/>
    </row>
    <row r="52" spans="1:7" ht="18.75" x14ac:dyDescent="0.3">
      <c r="A52" s="41"/>
      <c r="B52" s="41"/>
      <c r="C52" s="41"/>
      <c r="D52" s="41"/>
    </row>
    <row r="53" spans="1:7" ht="18.75" x14ac:dyDescent="0.3">
      <c r="A53" s="42" t="s">
        <v>97</v>
      </c>
      <c r="B53" s="40"/>
    </row>
    <row r="54" spans="1:7" ht="18.75" x14ac:dyDescent="0.3">
      <c r="A54" s="40" t="s">
        <v>91</v>
      </c>
      <c r="B54" s="40">
        <v>148</v>
      </c>
      <c r="C54" s="40"/>
      <c r="D54" s="40"/>
    </row>
    <row r="55" spans="1:7" ht="18.75" x14ac:dyDescent="0.3">
      <c r="A55" s="40" t="s">
        <v>92</v>
      </c>
      <c r="B55" s="40">
        <v>166</v>
      </c>
      <c r="C55" s="40"/>
      <c r="D55" s="40"/>
    </row>
    <row r="56" spans="1:7" ht="18.75" x14ac:dyDescent="0.3">
      <c r="A56" s="40" t="s">
        <v>93</v>
      </c>
      <c r="B56" s="40">
        <v>17</v>
      </c>
      <c r="C56" s="40"/>
      <c r="D56" s="40"/>
    </row>
    <row r="57" spans="1:7" ht="18.75" x14ac:dyDescent="0.3">
      <c r="A57" s="40" t="s">
        <v>90</v>
      </c>
      <c r="B57" s="40">
        <v>13</v>
      </c>
      <c r="C57" s="40"/>
      <c r="D57" s="40"/>
    </row>
    <row r="58" spans="1:7" ht="18.75" x14ac:dyDescent="0.3">
      <c r="A58" s="40" t="s">
        <v>98</v>
      </c>
      <c r="B58" s="40">
        <v>3</v>
      </c>
      <c r="C58" s="4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письменные 1 полугодие 2021</vt:lpstr>
      <vt:lpstr>устные 1 полугодие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UserOrg</dc:creator>
  <cp:lastModifiedBy>Kuroedova</cp:lastModifiedBy>
  <dcterms:created xsi:type="dcterms:W3CDTF">2020-04-03T05:24:38Z</dcterms:created>
  <dcterms:modified xsi:type="dcterms:W3CDTF">2021-07-02T13:18:13Z</dcterms:modified>
</cp:coreProperties>
</file>