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письменные  2020г." sheetId="1" r:id="rId1"/>
    <sheet name="устные 2020г." sheetId="2" r:id="rId2"/>
  </sheets>
  <calcPr calcId="125725"/>
</workbook>
</file>

<file path=xl/calcChain.xml><?xml version="1.0" encoding="utf-8"?>
<calcChain xmlns="http://schemas.openxmlformats.org/spreadsheetml/2006/main">
  <c r="J5" i="1"/>
  <c r="J36" i="2"/>
  <c r="J5"/>
  <c r="J14"/>
  <c r="B52"/>
  <c r="G48"/>
  <c r="G29"/>
  <c r="G16"/>
  <c r="G6"/>
  <c r="G3"/>
  <c r="F48"/>
  <c r="F29"/>
  <c r="F16"/>
  <c r="F6"/>
  <c r="F3"/>
  <c r="F38" s="1"/>
  <c r="G38" l="1"/>
  <c r="C48" l="1"/>
  <c r="D48"/>
  <c r="E48"/>
  <c r="H48"/>
  <c r="B48"/>
  <c r="G33" i="1"/>
  <c r="G4"/>
  <c r="E14"/>
  <c r="G14"/>
  <c r="G40"/>
  <c r="E53"/>
  <c r="F53"/>
  <c r="G53"/>
  <c r="E33"/>
  <c r="E4"/>
  <c r="F33"/>
  <c r="F14"/>
  <c r="F40" s="1"/>
  <c r="F4"/>
  <c r="E40" l="1"/>
  <c r="I52" l="1"/>
  <c r="I44" i="2"/>
  <c r="B3"/>
  <c r="C3"/>
  <c r="D3"/>
  <c r="E3"/>
  <c r="H3"/>
  <c r="I4"/>
  <c r="I5"/>
  <c r="B6"/>
  <c r="C6"/>
  <c r="D6"/>
  <c r="E6"/>
  <c r="H6"/>
  <c r="I7"/>
  <c r="I8"/>
  <c r="I9"/>
  <c r="I10"/>
  <c r="I11"/>
  <c r="I12"/>
  <c r="I13"/>
  <c r="I14"/>
  <c r="I15"/>
  <c r="B16"/>
  <c r="C16"/>
  <c r="D16"/>
  <c r="E16"/>
  <c r="H16"/>
  <c r="I17"/>
  <c r="I18"/>
  <c r="I19"/>
  <c r="I20"/>
  <c r="I21"/>
  <c r="I22"/>
  <c r="I23"/>
  <c r="I24"/>
  <c r="I25"/>
  <c r="I26"/>
  <c r="I27"/>
  <c r="I28"/>
  <c r="B29"/>
  <c r="C29"/>
  <c r="D29"/>
  <c r="E29"/>
  <c r="H29"/>
  <c r="I30"/>
  <c r="I31"/>
  <c r="I32"/>
  <c r="I33"/>
  <c r="I34"/>
  <c r="I35"/>
  <c r="I36"/>
  <c r="I37"/>
  <c r="I41"/>
  <c r="I42"/>
  <c r="I43"/>
  <c r="I45"/>
  <c r="I46"/>
  <c r="I47"/>
  <c r="I35" i="1"/>
  <c r="I36"/>
  <c r="I37"/>
  <c r="I38"/>
  <c r="I34"/>
  <c r="C53"/>
  <c r="D53"/>
  <c r="H53"/>
  <c r="B53"/>
  <c r="I46"/>
  <c r="I47"/>
  <c r="I48"/>
  <c r="I49"/>
  <c r="I50"/>
  <c r="I51"/>
  <c r="I45"/>
  <c r="C33"/>
  <c r="D33"/>
  <c r="H33"/>
  <c r="B33"/>
  <c r="I16"/>
  <c r="I17"/>
  <c r="I18"/>
  <c r="I19"/>
  <c r="I20"/>
  <c r="I21"/>
  <c r="I22"/>
  <c r="I23"/>
  <c r="I24"/>
  <c r="I25"/>
  <c r="I26"/>
  <c r="I27"/>
  <c r="I28"/>
  <c r="I29"/>
  <c r="I30"/>
  <c r="I31"/>
  <c r="I32"/>
  <c r="I15"/>
  <c r="C14"/>
  <c r="D14"/>
  <c r="H14"/>
  <c r="B14"/>
  <c r="I7"/>
  <c r="I8"/>
  <c r="I9"/>
  <c r="I10"/>
  <c r="I11"/>
  <c r="I12"/>
  <c r="I13"/>
  <c r="I6"/>
  <c r="I5"/>
  <c r="C4"/>
  <c r="D4"/>
  <c r="H4"/>
  <c r="B4"/>
  <c r="C38" i="2" l="1"/>
  <c r="H40" i="1"/>
  <c r="I33"/>
  <c r="C40"/>
  <c r="I14"/>
  <c r="I48" i="2"/>
  <c r="E38"/>
  <c r="D38"/>
  <c r="I3"/>
  <c r="I16"/>
  <c r="B38"/>
  <c r="I29"/>
  <c r="H38"/>
  <c r="I6"/>
  <c r="B40" i="1"/>
  <c r="D40"/>
  <c r="I53"/>
  <c r="I4"/>
  <c r="J45" l="1"/>
  <c r="J49"/>
  <c r="J51"/>
  <c r="J47"/>
  <c r="J52"/>
  <c r="J50"/>
  <c r="J48"/>
  <c r="J46"/>
  <c r="J45" i="2"/>
  <c r="J43"/>
  <c r="J46"/>
  <c r="J44"/>
  <c r="J42"/>
  <c r="J41"/>
  <c r="I40" i="1"/>
  <c r="I38" i="2"/>
  <c r="J29" s="1"/>
  <c r="J39" i="1" l="1"/>
  <c r="J37"/>
  <c r="J35"/>
  <c r="J33"/>
  <c r="J31"/>
  <c r="J29"/>
  <c r="J25"/>
  <c r="J23"/>
  <c r="J21"/>
  <c r="J19"/>
  <c r="J17"/>
  <c r="J15"/>
  <c r="J11"/>
  <c r="J7"/>
  <c r="J38"/>
  <c r="J36"/>
  <c r="J34"/>
  <c r="J32"/>
  <c r="J30"/>
  <c r="J26"/>
  <c r="J24"/>
  <c r="J22"/>
  <c r="J20"/>
  <c r="J18"/>
  <c r="J16"/>
  <c r="J14"/>
  <c r="J12"/>
  <c r="J10"/>
  <c r="J8"/>
  <c r="J6"/>
  <c r="J4"/>
  <c r="J3" i="2"/>
  <c r="J34"/>
  <c r="J32"/>
  <c r="J30"/>
  <c r="J27"/>
  <c r="J25"/>
  <c r="J23"/>
  <c r="J21"/>
  <c r="J19"/>
  <c r="J17"/>
  <c r="J10"/>
  <c r="J8"/>
  <c r="J37"/>
  <c r="J35"/>
  <c r="J33"/>
  <c r="J31"/>
  <c r="J26"/>
  <c r="J24"/>
  <c r="J22"/>
  <c r="J20"/>
  <c r="J18"/>
  <c r="J15"/>
  <c r="J13"/>
  <c r="J9"/>
  <c r="J7"/>
  <c r="J4"/>
  <c r="J16"/>
  <c r="J6"/>
</calcChain>
</file>

<file path=xl/sharedStrings.xml><?xml version="1.0" encoding="utf-8"?>
<sst xmlns="http://schemas.openxmlformats.org/spreadsheetml/2006/main" count="127" uniqueCount="99">
  <si>
    <t>Обращение к Главе района</t>
  </si>
  <si>
    <t xml:space="preserve"> Управление по вопросу развития инфраструктуры</t>
  </si>
  <si>
    <t>Управление земельно-имущественных отношений</t>
  </si>
  <si>
    <t>Управление образования</t>
  </si>
  <si>
    <t>Отдел экономики и предпр-ва</t>
  </si>
  <si>
    <t>Архивный отдел</t>
  </si>
  <si>
    <t>Отдел по муниципальному контролю</t>
  </si>
  <si>
    <t>ЕДДС</t>
  </si>
  <si>
    <t>Итого по вопросу</t>
  </si>
  <si>
    <t>Образование</t>
  </si>
  <si>
    <t>Здравоохранение</t>
  </si>
  <si>
    <t>культура</t>
  </si>
  <si>
    <t>Льготы, предоставление мер социальной защиты</t>
  </si>
  <si>
    <t>Спорт</t>
  </si>
  <si>
    <t>Обеспечение жильем</t>
  </si>
  <si>
    <t>Оказание материальной помощи</t>
  </si>
  <si>
    <t>Вопросы труда, получения справок для назначения пенсий</t>
  </si>
  <si>
    <t>Семейно-правовые отношения, охрана семьи</t>
  </si>
  <si>
    <t>Газификация</t>
  </si>
  <si>
    <t>Водоснабжение, канализация</t>
  </si>
  <si>
    <t>электрификация</t>
  </si>
  <si>
    <t>благоустройство</t>
  </si>
  <si>
    <t>Земельно-имущественные вопросы</t>
  </si>
  <si>
    <t>Промышленность, финансы</t>
  </si>
  <si>
    <t>Дорожное хозяйство</t>
  </si>
  <si>
    <t>Транспортное обеспечение</t>
  </si>
  <si>
    <t>Торговля</t>
  </si>
  <si>
    <t>Эксплуатация и ремонт жилья</t>
  </si>
  <si>
    <t>Коммунально-бытовое хозяйство и оплата ЖКУ</t>
  </si>
  <si>
    <t>Улучшение жилищных условий</t>
  </si>
  <si>
    <t>Экология</t>
  </si>
  <si>
    <t>Содержание лесов</t>
  </si>
  <si>
    <t>Связь</t>
  </si>
  <si>
    <t>Градостроительство</t>
  </si>
  <si>
    <t>Сельское хозяйство</t>
  </si>
  <si>
    <t>Содержание животных, дезинсекция</t>
  </si>
  <si>
    <t>Уборка мусора</t>
  </si>
  <si>
    <t>Работа управляющих компаний</t>
  </si>
  <si>
    <t xml:space="preserve">Обращения к Главе за отчетный период полученные через: </t>
  </si>
  <si>
    <t>Итого по источникам:</t>
  </si>
  <si>
    <t>Правительство Ивановской области</t>
  </si>
  <si>
    <t>электронная приемная Главы</t>
  </si>
  <si>
    <t>письмо к Главе лично</t>
  </si>
  <si>
    <t>департаменты Ивановской области</t>
  </si>
  <si>
    <t>Областная дума</t>
  </si>
  <si>
    <t>Роспотребнадзор</t>
  </si>
  <si>
    <t>Прокуратура Комсомольского района</t>
  </si>
  <si>
    <t>Прочие источники</t>
  </si>
  <si>
    <t>Итого по подразделениям:</t>
  </si>
  <si>
    <t>Тематика</t>
  </si>
  <si>
    <t>Охрана общественного порядка</t>
  </si>
  <si>
    <t>МЧС</t>
  </si>
  <si>
    <t>Культура</t>
  </si>
  <si>
    <t>Работа с молодежью</t>
  </si>
  <si>
    <t>Трудоустройство</t>
  </si>
  <si>
    <t xml:space="preserve">Водоснабжение </t>
  </si>
  <si>
    <t>Электроснабжение, уличное освещение</t>
  </si>
  <si>
    <t>Содержание и ремонт дорог, тротуаров</t>
  </si>
  <si>
    <t>Земельные вопросы</t>
  </si>
  <si>
    <t>Управление имуществом</t>
  </si>
  <si>
    <t>Телевидение</t>
  </si>
  <si>
    <t>Канализация</t>
  </si>
  <si>
    <t>Ремонт и содержание общего имущества МКД</t>
  </si>
  <si>
    <t>Благоустройство</t>
  </si>
  <si>
    <t>Вывоз ТКО</t>
  </si>
  <si>
    <t>Содержание жилого помещения</t>
  </si>
  <si>
    <t>Тарифы</t>
  </si>
  <si>
    <t>Управление МКД</t>
  </si>
  <si>
    <t>Коммунальное хозяйство</t>
  </si>
  <si>
    <t>Источники поступления  телефон/личный прием</t>
  </si>
  <si>
    <t>Комсомольского городского поселения</t>
  </si>
  <si>
    <t>Писцовского сельского поселения</t>
  </si>
  <si>
    <t>Подозерского сельского поселения</t>
  </si>
  <si>
    <t>Марковского сельского поселения</t>
  </si>
  <si>
    <t>Октябрьское сельское поселение</t>
  </si>
  <si>
    <t>Новоусадебское сельское поселение</t>
  </si>
  <si>
    <t>Выездной прием</t>
  </si>
  <si>
    <t>Государство, общество, политика:</t>
  </si>
  <si>
    <t>Социальная сфера :</t>
  </si>
  <si>
    <t>Экономика:</t>
  </si>
  <si>
    <t>ЖКХ:</t>
  </si>
  <si>
    <t>Прочие:</t>
  </si>
  <si>
    <t>Итого по подразделению:</t>
  </si>
  <si>
    <t>Социальная сфера:</t>
  </si>
  <si>
    <t>% от общего количества обращений</t>
  </si>
  <si>
    <t>Анализ письменных обращений граждан в Администрацию Комсомольского муниципального района за 2020 год</t>
  </si>
  <si>
    <t>Из 1075 вопросов:</t>
  </si>
  <si>
    <t>Отдел экономики и предпринимательства</t>
  </si>
  <si>
    <t>Отдел по муниципальным закупкам</t>
  </si>
  <si>
    <t>Анализ устных обращений граждан в Администрацию Комсомольского муниципального района за 2020 год</t>
  </si>
  <si>
    <t>Управление по вопросу развития инфраструктуры</t>
  </si>
  <si>
    <t>Из 554 вопросов:</t>
  </si>
  <si>
    <t>Срок ответа не подошел( не нарушен) -0</t>
  </si>
  <si>
    <t>Перенаправлено по полномочиям-</t>
  </si>
  <si>
    <t>Разъяснено-</t>
  </si>
  <si>
    <t>Исполнено-</t>
  </si>
  <si>
    <t>На контроле-</t>
  </si>
  <si>
    <t>Перенаправлено по полномочиям -</t>
  </si>
  <si>
    <t>Срок ответа не подошел ( не нарушен) -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</si>
</sst>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0" fillId="3" borderId="0" xfId="0" applyNumberFormat="1" applyFill="1"/>
    <xf numFmtId="164" fontId="0" fillId="0" borderId="0" xfId="0" applyNumberFormat="1"/>
    <xf numFmtId="164" fontId="4" fillId="0" borderId="0" xfId="0" applyNumberFormat="1" applyFont="1"/>
    <xf numFmtId="164" fontId="0" fillId="4" borderId="0" xfId="0" applyNumberFormat="1" applyFill="1"/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1" fillId="0" borderId="19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tabSelected="1" topLeftCell="A43" workbookViewId="0">
      <selection activeCell="D56" sqref="D56"/>
    </sheetView>
  </sheetViews>
  <sheetFormatPr defaultRowHeight="15"/>
  <cols>
    <col min="1" max="1" width="55.28515625" customWidth="1"/>
    <col min="2" max="2" width="18.140625" customWidth="1"/>
    <col min="3" max="3" width="16.140625" customWidth="1"/>
    <col min="4" max="7" width="16.7109375" customWidth="1"/>
    <col min="8" max="8" width="10.42578125" customWidth="1"/>
    <col min="9" max="9" width="12.85546875" style="2" customWidth="1"/>
    <col min="10" max="10" width="12.42578125" customWidth="1"/>
  </cols>
  <sheetData>
    <row r="1" spans="1:17" ht="72" customHeight="1" thickBot="1">
      <c r="A1" s="48" t="s">
        <v>85</v>
      </c>
      <c r="B1" s="48"/>
      <c r="C1" s="48"/>
      <c r="D1" s="48"/>
      <c r="E1" s="48"/>
      <c r="F1" s="48"/>
      <c r="G1" s="48"/>
      <c r="H1" s="48"/>
      <c r="I1" s="48"/>
    </row>
    <row r="2" spans="1:17" ht="109.5" customHeight="1" thickBot="1">
      <c r="A2" s="16"/>
      <c r="B2" s="17" t="s">
        <v>0</v>
      </c>
      <c r="C2" s="18" t="s">
        <v>1</v>
      </c>
      <c r="D2" s="18" t="s">
        <v>2</v>
      </c>
      <c r="E2" s="18" t="s">
        <v>3</v>
      </c>
      <c r="F2" s="18" t="s">
        <v>87</v>
      </c>
      <c r="G2" s="18" t="s">
        <v>88</v>
      </c>
      <c r="H2" s="18" t="s">
        <v>5</v>
      </c>
      <c r="I2" s="20" t="s">
        <v>8</v>
      </c>
      <c r="J2" s="49" t="s">
        <v>84</v>
      </c>
    </row>
    <row r="3" spans="1:17" s="2" customFormat="1" ht="15.75" thickBot="1">
      <c r="A3" s="12" t="s">
        <v>77</v>
      </c>
      <c r="B3" s="8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21">
        <v>0</v>
      </c>
      <c r="J3" s="49"/>
      <c r="K3" s="51"/>
      <c r="L3" s="51"/>
      <c r="M3" s="51"/>
      <c r="N3" s="51"/>
      <c r="O3" s="51"/>
      <c r="P3" s="52"/>
      <c r="Q3" s="52"/>
    </row>
    <row r="4" spans="1:17" s="2" customFormat="1" ht="15.75" thickBot="1">
      <c r="A4" s="12" t="s">
        <v>78</v>
      </c>
      <c r="B4" s="8">
        <f>SUM(B5:B13)</f>
        <v>34</v>
      </c>
      <c r="C4" s="8">
        <f t="shared" ref="C4:H4" si="0">SUM(C5:C13)</f>
        <v>17</v>
      </c>
      <c r="D4" s="8">
        <f t="shared" si="0"/>
        <v>0</v>
      </c>
      <c r="E4" s="8">
        <f t="shared" ref="E4" si="1">SUM(E5:E13)</f>
        <v>2</v>
      </c>
      <c r="F4" s="8">
        <f t="shared" ref="F4:G4" si="2">SUM(F5:F13)</f>
        <v>0</v>
      </c>
      <c r="G4" s="8">
        <f t="shared" si="2"/>
        <v>0</v>
      </c>
      <c r="H4" s="8">
        <f t="shared" si="0"/>
        <v>539</v>
      </c>
      <c r="I4" s="21">
        <f t="shared" ref="I4:I38" si="3">SUM(B4:H4)</f>
        <v>592</v>
      </c>
      <c r="J4" s="42">
        <f>I4*100/I40</f>
        <v>55.069767441860463</v>
      </c>
      <c r="K4" s="51"/>
      <c r="L4" s="51"/>
      <c r="M4" s="51"/>
      <c r="N4" s="51"/>
      <c r="O4" s="51"/>
      <c r="P4" s="52"/>
      <c r="Q4" s="52"/>
    </row>
    <row r="5" spans="1:17">
      <c r="A5" s="13" t="s">
        <v>9</v>
      </c>
      <c r="B5" s="9">
        <v>1</v>
      </c>
      <c r="C5" s="6"/>
      <c r="D5" s="6"/>
      <c r="E5" s="6">
        <v>2</v>
      </c>
      <c r="F5" s="6"/>
      <c r="G5" s="6"/>
      <c r="H5" s="6"/>
      <c r="I5" s="22">
        <f t="shared" si="3"/>
        <v>3</v>
      </c>
      <c r="J5" s="43">
        <f>I5*100/I40</f>
        <v>0.27906976744186046</v>
      </c>
      <c r="K5" s="50"/>
      <c r="L5" s="50"/>
      <c r="M5" s="50"/>
      <c r="N5" s="50"/>
      <c r="O5" s="51"/>
      <c r="P5" s="47"/>
      <c r="Q5" s="47"/>
    </row>
    <row r="6" spans="1:17">
      <c r="A6" s="14" t="s">
        <v>10</v>
      </c>
      <c r="B6" s="10">
        <v>5</v>
      </c>
      <c r="C6" s="3"/>
      <c r="D6" s="3"/>
      <c r="E6" s="3"/>
      <c r="F6" s="3"/>
      <c r="G6" s="3"/>
      <c r="H6" s="3"/>
      <c r="I6" s="23">
        <f t="shared" si="3"/>
        <v>5</v>
      </c>
      <c r="J6" s="43">
        <f>I6*100/I40</f>
        <v>0.46511627906976744</v>
      </c>
      <c r="K6" s="50"/>
      <c r="L6" s="50"/>
      <c r="M6" s="50"/>
      <c r="N6" s="50"/>
      <c r="O6" s="51"/>
      <c r="P6" s="47"/>
      <c r="Q6" s="47"/>
    </row>
    <row r="7" spans="1:17">
      <c r="A7" s="14" t="s">
        <v>11</v>
      </c>
      <c r="B7" s="10">
        <v>7</v>
      </c>
      <c r="C7" s="3"/>
      <c r="D7" s="3"/>
      <c r="E7" s="3"/>
      <c r="F7" s="3"/>
      <c r="G7" s="3"/>
      <c r="H7" s="3"/>
      <c r="I7" s="23">
        <f t="shared" si="3"/>
        <v>7</v>
      </c>
      <c r="J7" s="43">
        <f>I7*100/I40</f>
        <v>0.65116279069767447</v>
      </c>
      <c r="K7" s="50"/>
      <c r="L7" s="50"/>
      <c r="M7" s="50"/>
      <c r="N7" s="50"/>
      <c r="O7" s="51"/>
      <c r="P7" s="47"/>
      <c r="Q7" s="47"/>
    </row>
    <row r="8" spans="1:17">
      <c r="A8" s="14" t="s">
        <v>12</v>
      </c>
      <c r="B8" s="10">
        <v>10</v>
      </c>
      <c r="C8" s="3"/>
      <c r="D8" s="3"/>
      <c r="E8" s="3"/>
      <c r="F8" s="3"/>
      <c r="G8" s="3"/>
      <c r="H8" s="3"/>
      <c r="I8" s="23">
        <f t="shared" si="3"/>
        <v>10</v>
      </c>
      <c r="J8" s="43">
        <f>I8*100/I40</f>
        <v>0.93023255813953487</v>
      </c>
      <c r="K8" s="50"/>
      <c r="L8" s="50"/>
      <c r="M8" s="50"/>
      <c r="N8" s="50"/>
      <c r="O8" s="51"/>
      <c r="P8" s="47"/>
      <c r="Q8" s="47"/>
    </row>
    <row r="9" spans="1:17">
      <c r="A9" s="14" t="s">
        <v>13</v>
      </c>
      <c r="B9" s="10"/>
      <c r="C9" s="3"/>
      <c r="D9" s="3"/>
      <c r="E9" s="3"/>
      <c r="F9" s="3"/>
      <c r="G9" s="3"/>
      <c r="H9" s="3"/>
      <c r="I9" s="23">
        <f t="shared" si="3"/>
        <v>0</v>
      </c>
      <c r="J9" s="43"/>
      <c r="K9" s="50"/>
      <c r="L9" s="50"/>
      <c r="M9" s="50"/>
      <c r="N9" s="50"/>
      <c r="O9" s="51"/>
      <c r="P9" s="47"/>
      <c r="Q9" s="47"/>
    </row>
    <row r="10" spans="1:17">
      <c r="A10" s="14" t="s">
        <v>14</v>
      </c>
      <c r="B10" s="10">
        <v>4</v>
      </c>
      <c r="C10" s="3">
        <v>16</v>
      </c>
      <c r="D10" s="3"/>
      <c r="E10" s="3"/>
      <c r="F10" s="3"/>
      <c r="G10" s="3"/>
      <c r="H10" s="3"/>
      <c r="I10" s="23">
        <f t="shared" si="3"/>
        <v>20</v>
      </c>
      <c r="J10" s="43">
        <f>I10*100/I40</f>
        <v>1.8604651162790697</v>
      </c>
      <c r="K10" s="50"/>
      <c r="L10" s="50"/>
      <c r="M10" s="50"/>
      <c r="N10" s="50"/>
      <c r="O10" s="51"/>
      <c r="P10" s="47"/>
      <c r="Q10" s="47"/>
    </row>
    <row r="11" spans="1:17">
      <c r="A11" s="14" t="s">
        <v>15</v>
      </c>
      <c r="B11" s="10">
        <v>3</v>
      </c>
      <c r="C11" s="3"/>
      <c r="D11" s="3"/>
      <c r="E11" s="3"/>
      <c r="F11" s="3"/>
      <c r="G11" s="3"/>
      <c r="H11" s="3"/>
      <c r="I11" s="23">
        <f t="shared" si="3"/>
        <v>3</v>
      </c>
      <c r="J11" s="43">
        <f>I11*100/I40</f>
        <v>0.27906976744186046</v>
      </c>
      <c r="K11" s="50"/>
      <c r="L11" s="50"/>
      <c r="M11" s="50"/>
      <c r="N11" s="50"/>
      <c r="O11" s="51"/>
      <c r="P11" s="47"/>
      <c r="Q11" s="47"/>
    </row>
    <row r="12" spans="1:17">
      <c r="A12" s="14" t="s">
        <v>16</v>
      </c>
      <c r="B12" s="10">
        <v>4</v>
      </c>
      <c r="C12" s="3">
        <v>1</v>
      </c>
      <c r="D12" s="3"/>
      <c r="E12" s="3"/>
      <c r="F12" s="3"/>
      <c r="G12" s="3"/>
      <c r="H12" s="3">
        <v>539</v>
      </c>
      <c r="I12" s="23">
        <f t="shared" si="3"/>
        <v>544</v>
      </c>
      <c r="J12" s="43">
        <f>I12*100/I40</f>
        <v>50.604651162790695</v>
      </c>
      <c r="K12" s="50"/>
      <c r="L12" s="50"/>
      <c r="M12" s="50"/>
      <c r="N12" s="50"/>
      <c r="O12" s="51"/>
      <c r="P12" s="47"/>
      <c r="Q12" s="47"/>
    </row>
    <row r="13" spans="1:17" ht="15.75" thickBot="1">
      <c r="A13" s="15" t="s">
        <v>17</v>
      </c>
      <c r="B13" s="11"/>
      <c r="C13" s="7"/>
      <c r="D13" s="7"/>
      <c r="E13" s="7"/>
      <c r="F13" s="7"/>
      <c r="G13" s="7"/>
      <c r="H13" s="7"/>
      <c r="I13" s="23">
        <f t="shared" si="3"/>
        <v>0</v>
      </c>
      <c r="J13" s="43"/>
      <c r="K13" s="50"/>
      <c r="L13" s="50"/>
      <c r="M13" s="50"/>
      <c r="N13" s="50"/>
      <c r="O13" s="51"/>
      <c r="P13" s="47"/>
      <c r="Q13" s="47"/>
    </row>
    <row r="14" spans="1:17" s="2" customFormat="1" ht="15.75" thickBot="1">
      <c r="A14" s="12" t="s">
        <v>79</v>
      </c>
      <c r="B14" s="8">
        <f>SUM(B15:B32)</f>
        <v>83</v>
      </c>
      <c r="C14" s="8">
        <f t="shared" ref="C14:H14" si="4">SUM(C15:C32)</f>
        <v>147</v>
      </c>
      <c r="D14" s="8">
        <f t="shared" si="4"/>
        <v>114</v>
      </c>
      <c r="E14" s="8">
        <f t="shared" si="4"/>
        <v>0</v>
      </c>
      <c r="F14" s="8">
        <f t="shared" si="4"/>
        <v>3</v>
      </c>
      <c r="G14" s="8">
        <f t="shared" si="4"/>
        <v>1</v>
      </c>
      <c r="H14" s="8">
        <f t="shared" si="4"/>
        <v>0</v>
      </c>
      <c r="I14" s="21">
        <f t="shared" si="3"/>
        <v>348</v>
      </c>
      <c r="J14" s="42">
        <f>I14*100/I40</f>
        <v>32.372093023255815</v>
      </c>
      <c r="K14" s="51"/>
      <c r="L14" s="51"/>
      <c r="M14" s="51"/>
      <c r="N14" s="51"/>
      <c r="O14" s="51"/>
      <c r="P14" s="47"/>
      <c r="Q14" s="52"/>
    </row>
    <row r="15" spans="1:17">
      <c r="A15" s="13" t="s">
        <v>18</v>
      </c>
      <c r="B15" s="9">
        <v>1</v>
      </c>
      <c r="C15" s="6">
        <v>4</v>
      </c>
      <c r="D15" s="6"/>
      <c r="E15" s="6"/>
      <c r="F15" s="6"/>
      <c r="G15" s="6"/>
      <c r="H15" s="6"/>
      <c r="I15" s="22">
        <f t="shared" si="3"/>
        <v>5</v>
      </c>
      <c r="J15" s="43">
        <f>I15*100/I40</f>
        <v>0.46511627906976744</v>
      </c>
      <c r="K15" s="50"/>
      <c r="L15" s="50"/>
      <c r="M15" s="50"/>
      <c r="N15" s="50"/>
      <c r="O15" s="51"/>
      <c r="P15" s="47"/>
      <c r="Q15" s="47"/>
    </row>
    <row r="16" spans="1:17">
      <c r="A16" s="14" t="s">
        <v>19</v>
      </c>
      <c r="B16" s="10">
        <v>15</v>
      </c>
      <c r="C16" s="3">
        <v>6</v>
      </c>
      <c r="D16" s="3"/>
      <c r="E16" s="3"/>
      <c r="F16" s="3"/>
      <c r="G16" s="3"/>
      <c r="H16" s="3"/>
      <c r="I16" s="22">
        <f t="shared" si="3"/>
        <v>21</v>
      </c>
      <c r="J16" s="43">
        <f>I16*100/I40</f>
        <v>1.9534883720930232</v>
      </c>
      <c r="K16" s="50"/>
      <c r="L16" s="50"/>
      <c r="M16" s="50"/>
      <c r="N16" s="50"/>
      <c r="O16" s="51"/>
      <c r="P16" s="47"/>
      <c r="Q16" s="47"/>
    </row>
    <row r="17" spans="1:17">
      <c r="A17" s="14" t="s">
        <v>20</v>
      </c>
      <c r="B17" s="10">
        <v>6</v>
      </c>
      <c r="C17" s="3">
        <v>5</v>
      </c>
      <c r="D17" s="3"/>
      <c r="E17" s="3"/>
      <c r="F17" s="3"/>
      <c r="G17" s="3"/>
      <c r="H17" s="3"/>
      <c r="I17" s="22">
        <f t="shared" si="3"/>
        <v>11</v>
      </c>
      <c r="J17" s="43">
        <f>I17*100/I40</f>
        <v>1.0232558139534884</v>
      </c>
      <c r="K17" s="50"/>
      <c r="L17" s="50"/>
      <c r="M17" s="50"/>
      <c r="N17" s="50"/>
      <c r="O17" s="51"/>
      <c r="P17" s="47"/>
      <c r="Q17" s="47"/>
    </row>
    <row r="18" spans="1:17">
      <c r="A18" s="14" t="s">
        <v>21</v>
      </c>
      <c r="B18" s="10">
        <v>18</v>
      </c>
      <c r="C18" s="3">
        <v>99</v>
      </c>
      <c r="D18" s="3"/>
      <c r="E18" s="3"/>
      <c r="F18" s="3"/>
      <c r="G18" s="3"/>
      <c r="H18" s="3"/>
      <c r="I18" s="22">
        <f t="shared" si="3"/>
        <v>117</v>
      </c>
      <c r="J18" s="43">
        <f>I18*100/I40</f>
        <v>10.883720930232558</v>
      </c>
      <c r="K18" s="50"/>
      <c r="L18" s="50"/>
      <c r="M18" s="50"/>
      <c r="N18" s="50"/>
      <c r="O18" s="51"/>
      <c r="P18" s="47"/>
      <c r="Q18" s="47"/>
    </row>
    <row r="19" spans="1:17">
      <c r="A19" s="14" t="s">
        <v>22</v>
      </c>
      <c r="B19" s="10">
        <v>4</v>
      </c>
      <c r="C19" s="3"/>
      <c r="D19" s="3">
        <v>56</v>
      </c>
      <c r="E19" s="3"/>
      <c r="F19" s="3"/>
      <c r="G19" s="3"/>
      <c r="H19" s="3"/>
      <c r="I19" s="22">
        <f t="shared" si="3"/>
        <v>60</v>
      </c>
      <c r="J19" s="43">
        <f>I19*100/I40</f>
        <v>5.5813953488372094</v>
      </c>
      <c r="K19" s="50"/>
      <c r="L19" s="50"/>
      <c r="M19" s="50"/>
      <c r="N19" s="50"/>
      <c r="O19" s="51"/>
      <c r="P19" s="47"/>
      <c r="Q19" s="47"/>
    </row>
    <row r="20" spans="1:17">
      <c r="A20" s="14" t="s">
        <v>23</v>
      </c>
      <c r="B20" s="10">
        <v>1</v>
      </c>
      <c r="C20" s="3"/>
      <c r="D20" s="3"/>
      <c r="E20" s="3"/>
      <c r="F20" s="3"/>
      <c r="G20" s="3"/>
      <c r="H20" s="3"/>
      <c r="I20" s="22">
        <f t="shared" si="3"/>
        <v>1</v>
      </c>
      <c r="J20" s="43">
        <f>I20*100/I40</f>
        <v>9.3023255813953487E-2</v>
      </c>
      <c r="K20" s="50"/>
      <c r="L20" s="50"/>
      <c r="M20" s="50"/>
      <c r="N20" s="50"/>
      <c r="O20" s="51"/>
      <c r="P20" s="47"/>
      <c r="Q20" s="47"/>
    </row>
    <row r="21" spans="1:17">
      <c r="A21" s="14" t="s">
        <v>24</v>
      </c>
      <c r="B21" s="10">
        <v>18</v>
      </c>
      <c r="C21" s="3">
        <v>13</v>
      </c>
      <c r="D21" s="3"/>
      <c r="E21" s="3"/>
      <c r="F21" s="3"/>
      <c r="G21" s="3"/>
      <c r="H21" s="3"/>
      <c r="I21" s="22">
        <f t="shared" si="3"/>
        <v>31</v>
      </c>
      <c r="J21" s="43">
        <f>I21*100/I40</f>
        <v>2.8837209302325579</v>
      </c>
      <c r="K21" s="50"/>
      <c r="L21" s="50"/>
      <c r="M21" s="50"/>
      <c r="N21" s="50"/>
      <c r="O21" s="51"/>
      <c r="P21" s="47"/>
      <c r="Q21" s="47"/>
    </row>
    <row r="22" spans="1:17">
      <c r="A22" s="14" t="s">
        <v>25</v>
      </c>
      <c r="B22" s="10">
        <v>4</v>
      </c>
      <c r="C22" s="3"/>
      <c r="D22" s="3"/>
      <c r="E22" s="3"/>
      <c r="F22" s="3"/>
      <c r="G22" s="3"/>
      <c r="H22" s="3"/>
      <c r="I22" s="22">
        <f t="shared" si="3"/>
        <v>4</v>
      </c>
      <c r="J22" s="43">
        <f>I22*100/I40</f>
        <v>0.37209302325581395</v>
      </c>
      <c r="K22" s="50"/>
      <c r="L22" s="50"/>
      <c r="M22" s="50"/>
      <c r="N22" s="50"/>
      <c r="O22" s="51"/>
      <c r="P22" s="47"/>
      <c r="Q22" s="47"/>
    </row>
    <row r="23" spans="1:17">
      <c r="A23" s="14" t="s">
        <v>26</v>
      </c>
      <c r="B23" s="10">
        <v>2</v>
      </c>
      <c r="C23" s="3"/>
      <c r="D23" s="3"/>
      <c r="E23" s="3"/>
      <c r="F23" s="3">
        <v>3</v>
      </c>
      <c r="G23" s="3"/>
      <c r="H23" s="3"/>
      <c r="I23" s="22">
        <f t="shared" si="3"/>
        <v>5</v>
      </c>
      <c r="J23" s="43">
        <f>I23*100/I40</f>
        <v>0.46511627906976744</v>
      </c>
      <c r="K23" s="50"/>
      <c r="L23" s="50"/>
      <c r="M23" s="50"/>
      <c r="N23" s="50"/>
      <c r="O23" s="51"/>
      <c r="P23" s="47"/>
      <c r="Q23" s="47"/>
    </row>
    <row r="24" spans="1:17">
      <c r="A24" s="14" t="s">
        <v>27</v>
      </c>
      <c r="B24" s="10">
        <v>1</v>
      </c>
      <c r="C24" s="3">
        <v>7</v>
      </c>
      <c r="D24" s="3"/>
      <c r="E24" s="3"/>
      <c r="F24" s="3"/>
      <c r="G24" s="3"/>
      <c r="H24" s="3"/>
      <c r="I24" s="22">
        <f t="shared" si="3"/>
        <v>8</v>
      </c>
      <c r="J24" s="43">
        <f>I24*100/I40</f>
        <v>0.7441860465116279</v>
      </c>
      <c r="K24" s="50"/>
      <c r="L24" s="50"/>
      <c r="M24" s="50"/>
      <c r="N24" s="50"/>
      <c r="O24" s="51"/>
      <c r="P24" s="47"/>
      <c r="Q24" s="47"/>
    </row>
    <row r="25" spans="1:17">
      <c r="A25" s="14" t="s">
        <v>28</v>
      </c>
      <c r="B25" s="10">
        <v>4</v>
      </c>
      <c r="C25" s="3">
        <v>4</v>
      </c>
      <c r="D25" s="3"/>
      <c r="E25" s="3"/>
      <c r="F25" s="3"/>
      <c r="G25" s="3"/>
      <c r="H25" s="3"/>
      <c r="I25" s="22">
        <f t="shared" si="3"/>
        <v>8</v>
      </c>
      <c r="J25" s="43">
        <f>I25*100/I40</f>
        <v>0.7441860465116279</v>
      </c>
      <c r="K25" s="50"/>
      <c r="L25" s="50"/>
      <c r="M25" s="50"/>
      <c r="N25" s="50"/>
      <c r="O25" s="51"/>
      <c r="P25" s="47"/>
      <c r="Q25" s="47"/>
    </row>
    <row r="26" spans="1:17">
      <c r="A26" s="14" t="s">
        <v>29</v>
      </c>
      <c r="B26" s="10">
        <v>1</v>
      </c>
      <c r="C26" s="3">
        <v>7</v>
      </c>
      <c r="D26" s="3"/>
      <c r="E26" s="3"/>
      <c r="F26" s="3"/>
      <c r="G26" s="3">
        <v>1</v>
      </c>
      <c r="H26" s="3"/>
      <c r="I26" s="22">
        <f t="shared" si="3"/>
        <v>9</v>
      </c>
      <c r="J26" s="43">
        <f>I26*100/I40</f>
        <v>0.83720930232558144</v>
      </c>
      <c r="K26" s="50"/>
      <c r="L26" s="50"/>
      <c r="M26" s="50"/>
      <c r="N26" s="50"/>
      <c r="O26" s="51"/>
      <c r="P26" s="47"/>
      <c r="Q26" s="47"/>
    </row>
    <row r="27" spans="1:17">
      <c r="A27" s="14" t="s">
        <v>30</v>
      </c>
      <c r="B27" s="10"/>
      <c r="C27" s="3"/>
      <c r="D27" s="3"/>
      <c r="E27" s="3"/>
      <c r="F27" s="3"/>
      <c r="G27" s="3"/>
      <c r="H27" s="3"/>
      <c r="I27" s="22">
        <f t="shared" si="3"/>
        <v>0</v>
      </c>
      <c r="J27" s="43"/>
      <c r="K27" s="50"/>
      <c r="L27" s="50"/>
      <c r="M27" s="50"/>
      <c r="N27" s="50"/>
      <c r="O27" s="51"/>
      <c r="P27" s="47"/>
      <c r="Q27" s="47"/>
    </row>
    <row r="28" spans="1:17">
      <c r="A28" s="14" t="s">
        <v>31</v>
      </c>
      <c r="B28" s="10"/>
      <c r="C28" s="3"/>
      <c r="D28" s="3"/>
      <c r="E28" s="3"/>
      <c r="F28" s="3"/>
      <c r="G28" s="3"/>
      <c r="H28" s="3"/>
      <c r="I28" s="22">
        <f t="shared" si="3"/>
        <v>0</v>
      </c>
      <c r="J28" s="43"/>
      <c r="K28" s="50"/>
      <c r="L28" s="50"/>
      <c r="M28" s="50"/>
      <c r="N28" s="50"/>
      <c r="O28" s="51"/>
      <c r="P28" s="47"/>
      <c r="Q28" s="47"/>
    </row>
    <row r="29" spans="1:17">
      <c r="A29" s="14" t="s">
        <v>32</v>
      </c>
      <c r="B29" s="10">
        <v>1</v>
      </c>
      <c r="C29" s="3"/>
      <c r="D29" s="3"/>
      <c r="E29" s="3"/>
      <c r="F29" s="3"/>
      <c r="G29" s="3"/>
      <c r="H29" s="3"/>
      <c r="I29" s="22">
        <f t="shared" si="3"/>
        <v>1</v>
      </c>
      <c r="J29" s="43">
        <f>I29*100/I40</f>
        <v>9.3023255813953487E-2</v>
      </c>
      <c r="K29" s="50"/>
      <c r="L29" s="50"/>
      <c r="M29" s="50"/>
      <c r="N29" s="50"/>
      <c r="O29" s="51"/>
      <c r="P29" s="47"/>
      <c r="Q29" s="47"/>
    </row>
    <row r="30" spans="1:17">
      <c r="A30" s="14" t="s">
        <v>33</v>
      </c>
      <c r="B30" s="10"/>
      <c r="C30" s="3"/>
      <c r="D30" s="3">
        <v>58</v>
      </c>
      <c r="E30" s="3"/>
      <c r="F30" s="3"/>
      <c r="G30" s="3"/>
      <c r="H30" s="3"/>
      <c r="I30" s="22">
        <f t="shared" si="3"/>
        <v>58</v>
      </c>
      <c r="J30" s="43">
        <f>I30*100/I40</f>
        <v>5.3953488372093021</v>
      </c>
      <c r="K30" s="50"/>
      <c r="L30" s="50"/>
      <c r="M30" s="50"/>
      <c r="N30" s="50"/>
      <c r="O30" s="51"/>
      <c r="P30" s="47"/>
      <c r="Q30" s="47"/>
    </row>
    <row r="31" spans="1:17">
      <c r="A31" s="14" t="s">
        <v>34</v>
      </c>
      <c r="B31" s="10">
        <v>3</v>
      </c>
      <c r="C31" s="3"/>
      <c r="D31" s="3"/>
      <c r="E31" s="3"/>
      <c r="F31" s="3"/>
      <c r="G31" s="3"/>
      <c r="H31" s="3"/>
      <c r="I31" s="22">
        <f t="shared" si="3"/>
        <v>3</v>
      </c>
      <c r="J31" s="43">
        <f>I31*100/I40</f>
        <v>0.27906976744186046</v>
      </c>
      <c r="K31" s="50"/>
      <c r="L31" s="50"/>
      <c r="M31" s="50"/>
      <c r="N31" s="50"/>
      <c r="O31" s="51"/>
      <c r="P31" s="47"/>
      <c r="Q31" s="47"/>
    </row>
    <row r="32" spans="1:17" ht="15.75" thickBot="1">
      <c r="A32" s="15" t="s">
        <v>35</v>
      </c>
      <c r="B32" s="11">
        <v>4</v>
      </c>
      <c r="C32" s="7">
        <v>2</v>
      </c>
      <c r="D32" s="7"/>
      <c r="E32" s="7"/>
      <c r="F32" s="7"/>
      <c r="G32" s="7"/>
      <c r="H32" s="7"/>
      <c r="I32" s="22">
        <f t="shared" si="3"/>
        <v>6</v>
      </c>
      <c r="J32" s="43">
        <f>I32*100/I40</f>
        <v>0.55813953488372092</v>
      </c>
      <c r="K32" s="50"/>
      <c r="L32" s="50"/>
      <c r="M32" s="50"/>
      <c r="N32" s="50"/>
      <c r="O32" s="51"/>
      <c r="P32" s="47"/>
      <c r="Q32" s="47"/>
    </row>
    <row r="33" spans="1:17" s="2" customFormat="1" ht="15.75" thickBot="1">
      <c r="A33" s="12" t="s">
        <v>80</v>
      </c>
      <c r="B33" s="8">
        <f>SUM(B34:B38)</f>
        <v>24</v>
      </c>
      <c r="C33" s="8">
        <f t="shared" ref="C33:H33" si="5">SUM(C34:C38)</f>
        <v>33</v>
      </c>
      <c r="D33" s="8">
        <f t="shared" si="5"/>
        <v>0</v>
      </c>
      <c r="E33" s="8">
        <f t="shared" si="5"/>
        <v>0</v>
      </c>
      <c r="F33" s="8">
        <f t="shared" si="5"/>
        <v>0</v>
      </c>
      <c r="G33" s="8">
        <f t="shared" si="5"/>
        <v>0</v>
      </c>
      <c r="H33" s="8">
        <f t="shared" si="5"/>
        <v>0</v>
      </c>
      <c r="I33" s="21">
        <f t="shared" si="3"/>
        <v>57</v>
      </c>
      <c r="J33" s="42">
        <f>I33*100/I40</f>
        <v>5.3023255813953485</v>
      </c>
      <c r="K33" s="51"/>
      <c r="L33" s="51"/>
      <c r="M33" s="51"/>
      <c r="N33" s="51"/>
      <c r="O33" s="51"/>
      <c r="P33" s="47"/>
      <c r="Q33" s="52"/>
    </row>
    <row r="34" spans="1:17">
      <c r="A34" s="13" t="s">
        <v>27</v>
      </c>
      <c r="B34" s="9">
        <v>10</v>
      </c>
      <c r="C34" s="6">
        <v>2</v>
      </c>
      <c r="D34" s="6"/>
      <c r="E34" s="6"/>
      <c r="F34" s="6"/>
      <c r="G34" s="6"/>
      <c r="H34" s="6"/>
      <c r="I34" s="22">
        <f t="shared" si="3"/>
        <v>12</v>
      </c>
      <c r="J34" s="43">
        <f>I34*100/I40</f>
        <v>1.1162790697674418</v>
      </c>
      <c r="K34" s="50"/>
      <c r="L34" s="50"/>
      <c r="M34" s="50"/>
      <c r="N34" s="50"/>
      <c r="O34" s="51"/>
      <c r="P34" s="47"/>
      <c r="Q34" s="47"/>
    </row>
    <row r="35" spans="1:17">
      <c r="A35" s="14" t="s">
        <v>28</v>
      </c>
      <c r="B35" s="10">
        <v>5</v>
      </c>
      <c r="C35" s="3">
        <v>31</v>
      </c>
      <c r="D35" s="3"/>
      <c r="E35" s="3"/>
      <c r="F35" s="3"/>
      <c r="G35" s="3"/>
      <c r="H35" s="3"/>
      <c r="I35" s="22">
        <f t="shared" si="3"/>
        <v>36</v>
      </c>
      <c r="J35" s="43">
        <f>I35*100/I40</f>
        <v>3.3488372093023258</v>
      </c>
      <c r="K35" s="50"/>
      <c r="L35" s="50"/>
      <c r="M35" s="50"/>
      <c r="N35" s="50"/>
      <c r="O35" s="51"/>
      <c r="P35" s="47"/>
      <c r="Q35" s="47"/>
    </row>
    <row r="36" spans="1:17">
      <c r="A36" s="14" t="s">
        <v>36</v>
      </c>
      <c r="B36" s="10">
        <v>4</v>
      </c>
      <c r="C36" s="3"/>
      <c r="D36" s="3"/>
      <c r="E36" s="3"/>
      <c r="F36" s="3"/>
      <c r="G36" s="3"/>
      <c r="H36" s="3"/>
      <c r="I36" s="22">
        <f t="shared" si="3"/>
        <v>4</v>
      </c>
      <c r="J36" s="43">
        <f>I36*100/I40</f>
        <v>0.37209302325581395</v>
      </c>
      <c r="K36" s="50"/>
      <c r="L36" s="50"/>
      <c r="M36" s="50"/>
      <c r="N36" s="50"/>
      <c r="O36" s="51"/>
      <c r="P36" s="47"/>
      <c r="Q36" s="47"/>
    </row>
    <row r="37" spans="1:17">
      <c r="A37" s="14" t="s">
        <v>37</v>
      </c>
      <c r="B37" s="10">
        <v>2</v>
      </c>
      <c r="C37" s="3"/>
      <c r="D37" s="3"/>
      <c r="E37" s="3"/>
      <c r="F37" s="3"/>
      <c r="G37" s="3"/>
      <c r="H37" s="3"/>
      <c r="I37" s="22">
        <f t="shared" si="3"/>
        <v>2</v>
      </c>
      <c r="J37" s="43">
        <f>I37*100/I40</f>
        <v>0.18604651162790697</v>
      </c>
      <c r="K37" s="50"/>
      <c r="L37" s="50"/>
      <c r="M37" s="50"/>
      <c r="N37" s="50"/>
      <c r="O37" s="51"/>
      <c r="P37" s="47"/>
      <c r="Q37" s="47"/>
    </row>
    <row r="38" spans="1:17" ht="15.75" thickBot="1">
      <c r="A38" s="15" t="s">
        <v>29</v>
      </c>
      <c r="B38" s="11">
        <v>3</v>
      </c>
      <c r="C38" s="7"/>
      <c r="D38" s="7"/>
      <c r="E38" s="7"/>
      <c r="F38" s="7"/>
      <c r="G38" s="7"/>
      <c r="H38" s="7"/>
      <c r="I38" s="22">
        <f t="shared" si="3"/>
        <v>3</v>
      </c>
      <c r="J38" s="43">
        <f>I38*100/I40</f>
        <v>0.27906976744186046</v>
      </c>
      <c r="K38" s="50"/>
      <c r="L38" s="50"/>
      <c r="M38" s="50"/>
      <c r="N38" s="50"/>
      <c r="O38" s="51"/>
      <c r="P38" s="47"/>
      <c r="Q38" s="47"/>
    </row>
    <row r="39" spans="1:17" s="2" customFormat="1" ht="15.75" thickBot="1">
      <c r="A39" s="12" t="s">
        <v>81</v>
      </c>
      <c r="B39" s="8">
        <v>12</v>
      </c>
      <c r="C39" s="5">
        <v>5</v>
      </c>
      <c r="D39" s="5"/>
      <c r="E39" s="5"/>
      <c r="F39" s="5"/>
      <c r="G39" s="5"/>
      <c r="H39" s="5">
        <v>61</v>
      </c>
      <c r="I39" s="21">
        <v>45</v>
      </c>
      <c r="J39" s="42">
        <f>I39*100/I40</f>
        <v>4.1860465116279073</v>
      </c>
      <c r="K39" s="51"/>
      <c r="L39" s="51"/>
      <c r="M39" s="51"/>
      <c r="N39" s="51"/>
      <c r="O39" s="51"/>
      <c r="P39" s="47"/>
      <c r="Q39" s="52"/>
    </row>
    <row r="40" spans="1:17" s="2" customFormat="1" ht="21.75" thickBot="1">
      <c r="A40" s="12" t="s">
        <v>82</v>
      </c>
      <c r="B40" s="8">
        <f>B3+B4+B14+B33+B39</f>
        <v>153</v>
      </c>
      <c r="C40" s="8">
        <f t="shared" ref="C40:H40" si="6">C3+C4+C14+C33+C39</f>
        <v>202</v>
      </c>
      <c r="D40" s="8">
        <f t="shared" si="6"/>
        <v>114</v>
      </c>
      <c r="E40" s="8">
        <f t="shared" si="6"/>
        <v>2</v>
      </c>
      <c r="F40" s="8">
        <f t="shared" si="6"/>
        <v>3</v>
      </c>
      <c r="G40" s="8">
        <f t="shared" si="6"/>
        <v>1</v>
      </c>
      <c r="H40" s="8">
        <f t="shared" si="6"/>
        <v>600</v>
      </c>
      <c r="I40" s="31">
        <f>SUM(B40:H40)</f>
        <v>1075</v>
      </c>
      <c r="J40" s="44"/>
      <c r="K40" s="51"/>
      <c r="L40" s="51"/>
      <c r="M40" s="51"/>
      <c r="N40" s="51"/>
      <c r="O40" s="51"/>
      <c r="P40" s="47"/>
      <c r="Q40" s="52"/>
    </row>
    <row r="43" spans="1:17" ht="15.75" thickBot="1"/>
    <row r="44" spans="1:17" ht="30.75" thickBot="1">
      <c r="A44" s="28" t="s">
        <v>38</v>
      </c>
      <c r="B44" s="18"/>
      <c r="C44" s="18"/>
      <c r="D44" s="18"/>
      <c r="E44" s="18"/>
      <c r="F44" s="18"/>
      <c r="G44" s="18"/>
      <c r="H44" s="18"/>
      <c r="I44" s="19" t="s">
        <v>39</v>
      </c>
    </row>
    <row r="45" spans="1:17">
      <c r="A45" s="27" t="s">
        <v>40</v>
      </c>
      <c r="B45" s="6">
        <v>38</v>
      </c>
      <c r="C45" s="6"/>
      <c r="D45" s="6"/>
      <c r="E45" s="6"/>
      <c r="F45" s="6"/>
      <c r="G45" s="6"/>
      <c r="H45" s="6"/>
      <c r="I45" s="29">
        <f t="shared" ref="I45:I52" si="7">SUM(B45:H45)</f>
        <v>38</v>
      </c>
      <c r="J45" s="43">
        <f>I45*100/I53</f>
        <v>3.5916824196597354</v>
      </c>
      <c r="K45" s="50"/>
      <c r="L45" s="50"/>
      <c r="M45" s="50"/>
      <c r="N45" s="50"/>
      <c r="O45" s="47"/>
    </row>
    <row r="46" spans="1:17">
      <c r="A46" s="25" t="s">
        <v>41</v>
      </c>
      <c r="B46" s="3">
        <v>53</v>
      </c>
      <c r="C46" s="3"/>
      <c r="D46" s="3"/>
      <c r="E46" s="3"/>
      <c r="F46" s="3"/>
      <c r="G46" s="3"/>
      <c r="H46" s="3"/>
      <c r="I46" s="29">
        <f t="shared" si="7"/>
        <v>53</v>
      </c>
      <c r="J46" s="43">
        <f>I46*100/I53</f>
        <v>5.0094517958412101</v>
      </c>
      <c r="K46" s="50"/>
      <c r="L46" s="50"/>
      <c r="M46" s="50"/>
      <c r="N46" s="50"/>
      <c r="O46" s="47"/>
    </row>
    <row r="47" spans="1:17">
      <c r="A47" s="25" t="s">
        <v>42</v>
      </c>
      <c r="B47" s="3">
        <v>15</v>
      </c>
      <c r="C47" s="3"/>
      <c r="D47" s="3"/>
      <c r="E47" s="3"/>
      <c r="F47" s="3"/>
      <c r="G47" s="3"/>
      <c r="H47" s="3"/>
      <c r="I47" s="29">
        <f t="shared" si="7"/>
        <v>15</v>
      </c>
      <c r="J47" s="43">
        <f>I47*100/I53</f>
        <v>1.4177693761814745</v>
      </c>
      <c r="K47" s="50"/>
      <c r="L47" s="50"/>
      <c r="M47" s="50"/>
      <c r="N47" s="50"/>
      <c r="O47" s="47"/>
    </row>
    <row r="48" spans="1:17">
      <c r="A48" s="25" t="s">
        <v>43</v>
      </c>
      <c r="B48" s="3">
        <v>9</v>
      </c>
      <c r="C48" s="3"/>
      <c r="D48" s="3"/>
      <c r="E48" s="3"/>
      <c r="F48" s="3"/>
      <c r="G48" s="3"/>
      <c r="H48" s="3"/>
      <c r="I48" s="29">
        <f t="shared" si="7"/>
        <v>9</v>
      </c>
      <c r="J48" s="43">
        <f>I48*100/I53</f>
        <v>0.85066162570888471</v>
      </c>
      <c r="K48" s="50"/>
      <c r="L48" s="50"/>
      <c r="M48" s="50"/>
      <c r="N48" s="50"/>
      <c r="O48" s="47"/>
    </row>
    <row r="49" spans="1:15">
      <c r="A49" s="25" t="s">
        <v>44</v>
      </c>
      <c r="B49" s="3">
        <v>1</v>
      </c>
      <c r="C49" s="3"/>
      <c r="D49" s="3"/>
      <c r="E49" s="3"/>
      <c r="F49" s="3"/>
      <c r="G49" s="3"/>
      <c r="H49" s="3"/>
      <c r="I49" s="29">
        <f t="shared" si="7"/>
        <v>1</v>
      </c>
      <c r="J49" s="43">
        <f>I49*100/I53</f>
        <v>9.4517958412098299E-2</v>
      </c>
      <c r="K49" s="50"/>
      <c r="L49" s="50"/>
      <c r="M49" s="50"/>
      <c r="N49" s="50"/>
      <c r="O49" s="47"/>
    </row>
    <row r="50" spans="1:15">
      <c r="A50" s="25" t="s">
        <v>45</v>
      </c>
      <c r="B50" s="3">
        <v>8</v>
      </c>
      <c r="C50" s="3"/>
      <c r="D50" s="3"/>
      <c r="E50" s="3"/>
      <c r="F50" s="3"/>
      <c r="G50" s="3"/>
      <c r="H50" s="3"/>
      <c r="I50" s="29">
        <f t="shared" si="7"/>
        <v>8</v>
      </c>
      <c r="J50" s="43">
        <f>I50*100/I53</f>
        <v>0.75614366729678639</v>
      </c>
      <c r="K50" s="50"/>
      <c r="L50" s="50"/>
      <c r="M50" s="50"/>
      <c r="N50" s="50"/>
      <c r="O50" s="47"/>
    </row>
    <row r="51" spans="1:15">
      <c r="A51" s="25" t="s">
        <v>46</v>
      </c>
      <c r="B51" s="3">
        <v>4</v>
      </c>
      <c r="C51" s="3"/>
      <c r="D51" s="3"/>
      <c r="E51" s="3"/>
      <c r="F51" s="3"/>
      <c r="G51" s="3"/>
      <c r="H51" s="3"/>
      <c r="I51" s="29">
        <f t="shared" si="7"/>
        <v>4</v>
      </c>
      <c r="J51" s="43">
        <f>I51*100/I53</f>
        <v>0.3780718336483932</v>
      </c>
      <c r="K51" s="50"/>
      <c r="L51" s="50"/>
      <c r="M51" s="50"/>
      <c r="N51" s="50"/>
      <c r="O51" s="47"/>
    </row>
    <row r="52" spans="1:15" ht="15.75" thickBot="1">
      <c r="A52" s="26" t="s">
        <v>47</v>
      </c>
      <c r="B52" s="7">
        <v>10</v>
      </c>
      <c r="C52" s="7">
        <v>200</v>
      </c>
      <c r="D52" s="7">
        <v>114</v>
      </c>
      <c r="E52" s="7">
        <v>2</v>
      </c>
      <c r="F52" s="7">
        <v>3</v>
      </c>
      <c r="G52" s="7">
        <v>1</v>
      </c>
      <c r="H52" s="7">
        <v>600</v>
      </c>
      <c r="I52" s="29">
        <f t="shared" si="7"/>
        <v>930</v>
      </c>
      <c r="J52" s="43">
        <f>I52*100/I53</f>
        <v>87.901701323251416</v>
      </c>
      <c r="K52" s="50"/>
      <c r="L52" s="50"/>
      <c r="M52" s="50"/>
      <c r="N52" s="50"/>
      <c r="O52" s="47"/>
    </row>
    <row r="53" spans="1:15" ht="15.75" thickBot="1">
      <c r="A53" s="4" t="s">
        <v>48</v>
      </c>
      <c r="B53" s="5">
        <f>SUM(B45:B52)</f>
        <v>138</v>
      </c>
      <c r="C53" s="5">
        <f t="shared" ref="C53:H53" si="8">SUM(C45:C52)</f>
        <v>200</v>
      </c>
      <c r="D53" s="5">
        <f t="shared" si="8"/>
        <v>114</v>
      </c>
      <c r="E53" s="5">
        <f t="shared" si="8"/>
        <v>2</v>
      </c>
      <c r="F53" s="5">
        <f t="shared" si="8"/>
        <v>3</v>
      </c>
      <c r="G53" s="5">
        <f t="shared" si="8"/>
        <v>1</v>
      </c>
      <c r="H53" s="5">
        <f t="shared" si="8"/>
        <v>600</v>
      </c>
      <c r="I53" s="32">
        <f>SUM(I45:I52)</f>
        <v>1058</v>
      </c>
      <c r="K53" s="51"/>
      <c r="L53" s="51"/>
      <c r="M53" s="51"/>
      <c r="N53" s="51"/>
      <c r="O53" s="47"/>
    </row>
    <row r="55" spans="1:15" ht="18.75">
      <c r="A55" s="41" t="s">
        <v>86</v>
      </c>
    </row>
    <row r="56" spans="1:15" ht="18.75">
      <c r="A56" s="40" t="s">
        <v>94</v>
      </c>
      <c r="B56" s="41">
        <v>271</v>
      </c>
    </row>
    <row r="57" spans="1:15" ht="18.75">
      <c r="A57" s="40" t="s">
        <v>95</v>
      </c>
      <c r="B57" s="41">
        <v>760</v>
      </c>
    </row>
    <row r="58" spans="1:15" ht="18.75">
      <c r="A58" s="40" t="s">
        <v>96</v>
      </c>
      <c r="B58" s="41">
        <v>16</v>
      </c>
    </row>
    <row r="59" spans="1:15" ht="18.75">
      <c r="A59" s="40" t="s">
        <v>97</v>
      </c>
      <c r="B59" s="41">
        <v>28</v>
      </c>
    </row>
    <row r="60" spans="1:15" ht="18.75">
      <c r="A60" s="40" t="s">
        <v>98</v>
      </c>
      <c r="B60" s="41">
        <v>0</v>
      </c>
    </row>
  </sheetData>
  <mergeCells count="2">
    <mergeCell ref="A1:I1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"/>
  <sheetViews>
    <sheetView topLeftCell="A40" workbookViewId="0">
      <selection activeCell="B52" sqref="B52:B56"/>
    </sheetView>
  </sheetViews>
  <sheetFormatPr defaultRowHeight="15"/>
  <cols>
    <col min="1" max="1" width="48.85546875" customWidth="1"/>
    <col min="2" max="2" width="18" customWidth="1"/>
    <col min="3" max="3" width="18.5703125" customWidth="1"/>
    <col min="4" max="4" width="18.85546875" customWidth="1"/>
    <col min="5" max="7" width="17.85546875" customWidth="1"/>
    <col min="8" max="8" width="10.42578125" customWidth="1"/>
    <col min="9" max="9" width="15.28515625" customWidth="1"/>
    <col min="10" max="10" width="12.85546875" customWidth="1"/>
  </cols>
  <sheetData>
    <row r="1" spans="1:16" ht="58.5" customHeight="1" thickBot="1">
      <c r="A1" s="48" t="s">
        <v>89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60.75" thickBot="1">
      <c r="A2" s="38" t="s">
        <v>49</v>
      </c>
      <c r="B2" s="17" t="s">
        <v>0</v>
      </c>
      <c r="C2" s="18" t="s">
        <v>3</v>
      </c>
      <c r="D2" s="18" t="s">
        <v>4</v>
      </c>
      <c r="E2" s="18" t="s">
        <v>6</v>
      </c>
      <c r="F2" s="18" t="s">
        <v>2</v>
      </c>
      <c r="G2" s="18" t="s">
        <v>90</v>
      </c>
      <c r="H2" s="18" t="s">
        <v>7</v>
      </c>
      <c r="I2" s="20" t="s">
        <v>8</v>
      </c>
      <c r="J2" s="46" t="s">
        <v>84</v>
      </c>
    </row>
    <row r="3" spans="1:16" ht="15.75" thickBot="1">
      <c r="A3" s="12" t="s">
        <v>77</v>
      </c>
      <c r="B3" s="8">
        <f>SUM(B4:B5)</f>
        <v>4</v>
      </c>
      <c r="C3" s="8">
        <f t="shared" ref="C3:H3" si="0">SUM(C4:C5)</f>
        <v>0</v>
      </c>
      <c r="D3" s="8">
        <f t="shared" si="0"/>
        <v>0</v>
      </c>
      <c r="E3" s="8">
        <f t="shared" si="0"/>
        <v>0</v>
      </c>
      <c r="F3" s="8">
        <f t="shared" ref="F3:G3" si="1">SUM(F4:F5)</f>
        <v>0</v>
      </c>
      <c r="G3" s="8">
        <f t="shared" si="1"/>
        <v>0</v>
      </c>
      <c r="H3" s="8">
        <f t="shared" si="0"/>
        <v>2</v>
      </c>
      <c r="I3" s="21">
        <f t="shared" ref="I3:I38" si="2">SUM(B3:H3)</f>
        <v>6</v>
      </c>
      <c r="J3" s="45">
        <f>I3*100/I38</f>
        <v>1.0830324909747293</v>
      </c>
      <c r="K3" s="51"/>
      <c r="L3" s="51"/>
      <c r="M3" s="51"/>
      <c r="N3" s="51"/>
      <c r="O3" s="51"/>
      <c r="P3" s="53"/>
    </row>
    <row r="4" spans="1:16">
      <c r="A4" s="13" t="s">
        <v>50</v>
      </c>
      <c r="B4" s="9">
        <v>4</v>
      </c>
      <c r="C4" s="6"/>
      <c r="D4" s="6"/>
      <c r="E4" s="6"/>
      <c r="F4" s="6"/>
      <c r="G4" s="6"/>
      <c r="H4" s="6">
        <v>1</v>
      </c>
      <c r="I4" s="22">
        <f t="shared" si="2"/>
        <v>5</v>
      </c>
      <c r="J4" s="43">
        <f>I4*100/I38</f>
        <v>0.90252707581227432</v>
      </c>
      <c r="K4" s="50"/>
      <c r="L4" s="50"/>
      <c r="M4" s="50"/>
      <c r="N4" s="50"/>
      <c r="O4" s="51"/>
      <c r="P4" s="53"/>
    </row>
    <row r="5" spans="1:16" ht="15.75" thickBot="1">
      <c r="A5" s="15" t="s">
        <v>51</v>
      </c>
      <c r="B5" s="11"/>
      <c r="C5" s="7"/>
      <c r="D5" s="7"/>
      <c r="E5" s="7"/>
      <c r="F5" s="7"/>
      <c r="G5" s="7"/>
      <c r="H5" s="7">
        <v>1</v>
      </c>
      <c r="I5" s="24">
        <f t="shared" si="2"/>
        <v>1</v>
      </c>
      <c r="J5" s="43">
        <f>I5*100/I38</f>
        <v>0.18050541516245489</v>
      </c>
      <c r="K5" s="50"/>
      <c r="L5" s="50"/>
      <c r="M5" s="50"/>
      <c r="N5" s="50"/>
      <c r="O5" s="51"/>
      <c r="P5" s="53"/>
    </row>
    <row r="6" spans="1:16" ht="15.75" thickBot="1">
      <c r="A6" s="12" t="s">
        <v>83</v>
      </c>
      <c r="B6" s="8">
        <f>SUM(B7:B15)</f>
        <v>40</v>
      </c>
      <c r="C6" s="8">
        <f t="shared" ref="C6:H6" si="3">SUM(C7:C15)</f>
        <v>13</v>
      </c>
      <c r="D6" s="8">
        <f t="shared" si="3"/>
        <v>4</v>
      </c>
      <c r="E6" s="8">
        <f t="shared" si="3"/>
        <v>0</v>
      </c>
      <c r="F6" s="8">
        <f t="shared" ref="F6:G6" si="4">SUM(F7:F15)</f>
        <v>0</v>
      </c>
      <c r="G6" s="8">
        <f t="shared" si="4"/>
        <v>0</v>
      </c>
      <c r="H6" s="8">
        <f t="shared" si="3"/>
        <v>2</v>
      </c>
      <c r="I6" s="21">
        <f t="shared" si="2"/>
        <v>59</v>
      </c>
      <c r="J6" s="45">
        <f>I6*100/I38</f>
        <v>10.649819494584838</v>
      </c>
      <c r="K6" s="51"/>
      <c r="L6" s="51"/>
      <c r="M6" s="51"/>
      <c r="N6" s="51"/>
      <c r="O6" s="51"/>
      <c r="P6" s="53"/>
    </row>
    <row r="7" spans="1:16">
      <c r="A7" s="13" t="s">
        <v>9</v>
      </c>
      <c r="B7" s="9">
        <v>4</v>
      </c>
      <c r="C7" s="6">
        <v>13</v>
      </c>
      <c r="D7" s="6"/>
      <c r="E7" s="6"/>
      <c r="F7" s="6"/>
      <c r="G7" s="6"/>
      <c r="H7" s="6"/>
      <c r="I7" s="22">
        <f t="shared" si="2"/>
        <v>17</v>
      </c>
      <c r="J7" s="43">
        <f>I7*100/I38</f>
        <v>3.0685920577617329</v>
      </c>
      <c r="K7" s="50"/>
      <c r="L7" s="50"/>
      <c r="M7" s="50"/>
      <c r="N7" s="50"/>
      <c r="O7" s="51"/>
      <c r="P7" s="53"/>
    </row>
    <row r="8" spans="1:16">
      <c r="A8" s="14" t="s">
        <v>10</v>
      </c>
      <c r="B8" s="10">
        <v>18</v>
      </c>
      <c r="C8" s="3"/>
      <c r="D8" s="3"/>
      <c r="E8" s="3"/>
      <c r="F8" s="3"/>
      <c r="G8" s="3"/>
      <c r="H8" s="3">
        <v>2</v>
      </c>
      <c r="I8" s="23">
        <f t="shared" si="2"/>
        <v>20</v>
      </c>
      <c r="J8" s="43">
        <f>I8*100/I38</f>
        <v>3.6101083032490973</v>
      </c>
      <c r="K8" s="50"/>
      <c r="L8" s="50"/>
      <c r="M8" s="50"/>
      <c r="N8" s="50"/>
      <c r="O8" s="51"/>
      <c r="P8" s="53"/>
    </row>
    <row r="9" spans="1:16">
      <c r="A9" s="14" t="s">
        <v>52</v>
      </c>
      <c r="B9" s="10">
        <v>2</v>
      </c>
      <c r="C9" s="3"/>
      <c r="D9" s="3"/>
      <c r="E9" s="3"/>
      <c r="F9" s="3"/>
      <c r="G9" s="3"/>
      <c r="H9" s="3"/>
      <c r="I9" s="23">
        <f t="shared" si="2"/>
        <v>2</v>
      </c>
      <c r="J9" s="43">
        <f>I9*100/I38</f>
        <v>0.36101083032490977</v>
      </c>
      <c r="K9" s="50"/>
      <c r="L9" s="50"/>
      <c r="M9" s="50"/>
      <c r="N9" s="50"/>
      <c r="O9" s="51"/>
      <c r="P9" s="53"/>
    </row>
    <row r="10" spans="1:16">
      <c r="A10" s="14" t="s">
        <v>12</v>
      </c>
      <c r="B10" s="10">
        <v>5</v>
      </c>
      <c r="C10" s="3"/>
      <c r="D10" s="3">
        <v>3</v>
      </c>
      <c r="E10" s="3"/>
      <c r="F10" s="3"/>
      <c r="G10" s="3"/>
      <c r="H10" s="3"/>
      <c r="I10" s="23">
        <f t="shared" si="2"/>
        <v>8</v>
      </c>
      <c r="J10" s="43">
        <f>I10*100/I38</f>
        <v>1.4440433212996391</v>
      </c>
      <c r="K10" s="50"/>
      <c r="L10" s="50"/>
      <c r="M10" s="50"/>
      <c r="N10" s="50"/>
      <c r="O10" s="51"/>
      <c r="P10" s="53"/>
    </row>
    <row r="11" spans="1:16">
      <c r="A11" s="14" t="s">
        <v>13</v>
      </c>
      <c r="B11" s="10"/>
      <c r="C11" s="3"/>
      <c r="D11" s="3"/>
      <c r="E11" s="3"/>
      <c r="F11" s="3"/>
      <c r="G11" s="3"/>
      <c r="H11" s="3"/>
      <c r="I11" s="23">
        <f t="shared" si="2"/>
        <v>0</v>
      </c>
      <c r="J11" s="43"/>
      <c r="K11" s="50"/>
      <c r="L11" s="50"/>
      <c r="M11" s="50"/>
      <c r="N11" s="50"/>
      <c r="O11" s="51"/>
      <c r="P11" s="53"/>
    </row>
    <row r="12" spans="1:16">
      <c r="A12" s="14" t="s">
        <v>53</v>
      </c>
      <c r="B12" s="10"/>
      <c r="C12" s="3"/>
      <c r="D12" s="3"/>
      <c r="E12" s="3"/>
      <c r="F12" s="3"/>
      <c r="G12" s="3"/>
      <c r="H12" s="3"/>
      <c r="I12" s="23">
        <f t="shared" si="2"/>
        <v>0</v>
      </c>
      <c r="J12" s="43"/>
      <c r="K12" s="50"/>
      <c r="L12" s="50"/>
      <c r="M12" s="50"/>
      <c r="N12" s="50"/>
      <c r="O12" s="51"/>
      <c r="P12" s="53"/>
    </row>
    <row r="13" spans="1:16">
      <c r="A13" s="14" t="s">
        <v>14</v>
      </c>
      <c r="B13" s="10">
        <v>6</v>
      </c>
      <c r="C13" s="3"/>
      <c r="D13" s="3">
        <v>1</v>
      </c>
      <c r="E13" s="3"/>
      <c r="F13" s="3"/>
      <c r="G13" s="3"/>
      <c r="H13" s="3"/>
      <c r="I13" s="23">
        <f t="shared" si="2"/>
        <v>7</v>
      </c>
      <c r="J13" s="43">
        <f>I13*100/I38</f>
        <v>1.2635379061371841</v>
      </c>
      <c r="K13" s="50"/>
      <c r="L13" s="50"/>
      <c r="M13" s="50"/>
      <c r="N13" s="50"/>
      <c r="O13" s="51"/>
      <c r="P13" s="53"/>
    </row>
    <row r="14" spans="1:16">
      <c r="A14" s="14" t="s">
        <v>15</v>
      </c>
      <c r="B14" s="10">
        <v>2</v>
      </c>
      <c r="C14" s="3"/>
      <c r="D14" s="3"/>
      <c r="E14" s="3"/>
      <c r="F14" s="3"/>
      <c r="G14" s="3"/>
      <c r="H14" s="3"/>
      <c r="I14" s="23">
        <f t="shared" si="2"/>
        <v>2</v>
      </c>
      <c r="J14" s="43">
        <f>I14*100/I38</f>
        <v>0.36101083032490977</v>
      </c>
      <c r="K14" s="50"/>
      <c r="L14" s="50"/>
      <c r="M14" s="50"/>
      <c r="N14" s="50"/>
      <c r="O14" s="51"/>
      <c r="P14" s="53"/>
    </row>
    <row r="15" spans="1:16" ht="15.75" thickBot="1">
      <c r="A15" s="15" t="s">
        <v>54</v>
      </c>
      <c r="B15" s="11">
        <v>3</v>
      </c>
      <c r="C15" s="7"/>
      <c r="D15" s="7"/>
      <c r="E15" s="7"/>
      <c r="F15" s="7"/>
      <c r="G15" s="7"/>
      <c r="H15" s="7"/>
      <c r="I15" s="24">
        <f t="shared" si="2"/>
        <v>3</v>
      </c>
      <c r="J15" s="43">
        <f>I15*100/I38</f>
        <v>0.54151624548736466</v>
      </c>
      <c r="K15" s="50"/>
      <c r="L15" s="50"/>
      <c r="M15" s="50"/>
      <c r="N15" s="50"/>
      <c r="O15" s="51"/>
      <c r="P15" s="53"/>
    </row>
    <row r="16" spans="1:16" ht="15.75" thickBot="1">
      <c r="A16" s="12" t="s">
        <v>79</v>
      </c>
      <c r="B16" s="8">
        <f>SUM(B17:B28)</f>
        <v>94</v>
      </c>
      <c r="C16" s="8">
        <f t="shared" ref="C16:H16" si="5">SUM(C17:C28)</f>
        <v>0</v>
      </c>
      <c r="D16" s="8">
        <f t="shared" si="5"/>
        <v>11</v>
      </c>
      <c r="E16" s="8">
        <f t="shared" si="5"/>
        <v>18</v>
      </c>
      <c r="F16" s="8">
        <f t="shared" ref="F16:G16" si="6">SUM(F17:F28)</f>
        <v>19</v>
      </c>
      <c r="G16" s="8">
        <f t="shared" si="6"/>
        <v>1</v>
      </c>
      <c r="H16" s="8">
        <f t="shared" si="5"/>
        <v>146</v>
      </c>
      <c r="I16" s="21">
        <f t="shared" si="2"/>
        <v>289</v>
      </c>
      <c r="J16" s="45">
        <f>I16*100/I38</f>
        <v>52.166064981949461</v>
      </c>
      <c r="K16" s="51"/>
      <c r="L16" s="51"/>
      <c r="M16" s="51"/>
      <c r="N16" s="51"/>
      <c r="O16" s="51"/>
      <c r="P16" s="53"/>
    </row>
    <row r="17" spans="1:16">
      <c r="A17" s="13" t="s">
        <v>55</v>
      </c>
      <c r="B17" s="9">
        <v>13</v>
      </c>
      <c r="C17" s="6"/>
      <c r="D17" s="6"/>
      <c r="E17" s="6"/>
      <c r="F17" s="6"/>
      <c r="G17" s="6">
        <v>1</v>
      </c>
      <c r="H17" s="6">
        <v>50</v>
      </c>
      <c r="I17" s="22">
        <f t="shared" si="2"/>
        <v>64</v>
      </c>
      <c r="J17" s="43">
        <f>I17*100/I38</f>
        <v>11.552346570397113</v>
      </c>
      <c r="K17" s="50"/>
      <c r="L17" s="50"/>
      <c r="M17" s="50"/>
      <c r="N17" s="50"/>
      <c r="O17" s="51"/>
      <c r="P17" s="53"/>
    </row>
    <row r="18" spans="1:16">
      <c r="A18" s="14" t="s">
        <v>56</v>
      </c>
      <c r="B18" s="10">
        <v>18</v>
      </c>
      <c r="C18" s="3"/>
      <c r="D18" s="3"/>
      <c r="E18" s="3"/>
      <c r="F18" s="3"/>
      <c r="G18" s="3"/>
      <c r="H18" s="3">
        <v>92</v>
      </c>
      <c r="I18" s="23">
        <f t="shared" si="2"/>
        <v>110</v>
      </c>
      <c r="J18" s="43">
        <f>I18*100/I38</f>
        <v>19.855595667870038</v>
      </c>
      <c r="K18" s="50"/>
      <c r="L18" s="50"/>
      <c r="M18" s="50"/>
      <c r="N18" s="50"/>
      <c r="O18" s="51"/>
      <c r="P18" s="53"/>
    </row>
    <row r="19" spans="1:16">
      <c r="A19" s="14" t="s">
        <v>26</v>
      </c>
      <c r="B19" s="10">
        <v>6</v>
      </c>
      <c r="C19" s="3"/>
      <c r="D19" s="3">
        <v>11</v>
      </c>
      <c r="E19" s="3"/>
      <c r="F19" s="3"/>
      <c r="G19" s="3"/>
      <c r="H19" s="3"/>
      <c r="I19" s="23">
        <f t="shared" si="2"/>
        <v>17</v>
      </c>
      <c r="J19" s="43">
        <f>I19*100/I38</f>
        <v>3.0685920577617329</v>
      </c>
      <c r="K19" s="50"/>
      <c r="L19" s="50"/>
      <c r="M19" s="50"/>
      <c r="N19" s="50"/>
      <c r="O19" s="51"/>
      <c r="P19" s="53"/>
    </row>
    <row r="20" spans="1:16">
      <c r="A20" s="14" t="s">
        <v>57</v>
      </c>
      <c r="B20" s="10">
        <v>27</v>
      </c>
      <c r="C20" s="3"/>
      <c r="D20" s="3"/>
      <c r="E20" s="3">
        <v>18</v>
      </c>
      <c r="F20" s="3"/>
      <c r="G20" s="3"/>
      <c r="H20" s="3">
        <v>3</v>
      </c>
      <c r="I20" s="23">
        <f t="shared" si="2"/>
        <v>48</v>
      </c>
      <c r="J20" s="43">
        <f>I20*100/I38</f>
        <v>8.6642599277978345</v>
      </c>
      <c r="K20" s="50"/>
      <c r="L20" s="50"/>
      <c r="M20" s="50"/>
      <c r="N20" s="50"/>
      <c r="O20" s="51"/>
      <c r="P20" s="53"/>
    </row>
    <row r="21" spans="1:16">
      <c r="A21" s="14" t="s">
        <v>25</v>
      </c>
      <c r="B21" s="10">
        <v>9</v>
      </c>
      <c r="C21" s="3"/>
      <c r="D21" s="3"/>
      <c r="E21" s="3"/>
      <c r="F21" s="3"/>
      <c r="G21" s="3"/>
      <c r="H21" s="3">
        <v>1</v>
      </c>
      <c r="I21" s="23">
        <f t="shared" si="2"/>
        <v>10</v>
      </c>
      <c r="J21" s="43">
        <f>I21*100/I38</f>
        <v>1.8050541516245486</v>
      </c>
      <c r="K21" s="50"/>
      <c r="L21" s="50"/>
      <c r="M21" s="50"/>
      <c r="N21" s="50"/>
      <c r="O21" s="51"/>
      <c r="P21" s="53"/>
    </row>
    <row r="22" spans="1:16">
      <c r="A22" s="14" t="s">
        <v>31</v>
      </c>
      <c r="B22" s="10">
        <v>2</v>
      </c>
      <c r="C22" s="3"/>
      <c r="D22" s="3"/>
      <c r="E22" s="3"/>
      <c r="F22" s="3"/>
      <c r="G22" s="3"/>
      <c r="H22" s="3"/>
      <c r="I22" s="23">
        <f t="shared" si="2"/>
        <v>2</v>
      </c>
      <c r="J22" s="43">
        <f>I22*100/I38</f>
        <v>0.36101083032490977</v>
      </c>
      <c r="K22" s="50"/>
      <c r="L22" s="50"/>
      <c r="M22" s="50"/>
      <c r="N22" s="50"/>
      <c r="O22" s="51"/>
      <c r="P22" s="53"/>
    </row>
    <row r="23" spans="1:16">
      <c r="A23" s="14" t="s">
        <v>58</v>
      </c>
      <c r="B23" s="10">
        <v>1</v>
      </c>
      <c r="C23" s="3"/>
      <c r="D23" s="3"/>
      <c r="E23" s="3"/>
      <c r="F23" s="3">
        <v>15</v>
      </c>
      <c r="G23" s="3"/>
      <c r="H23" s="3"/>
      <c r="I23" s="23">
        <f t="shared" si="2"/>
        <v>16</v>
      </c>
      <c r="J23" s="43">
        <f>I23*100/I38</f>
        <v>2.8880866425992782</v>
      </c>
      <c r="K23" s="50"/>
      <c r="L23" s="50"/>
      <c r="M23" s="50"/>
      <c r="N23" s="50"/>
      <c r="O23" s="51"/>
      <c r="P23" s="53"/>
    </row>
    <row r="24" spans="1:16">
      <c r="A24" s="14" t="s">
        <v>30</v>
      </c>
      <c r="B24" s="10">
        <v>1</v>
      </c>
      <c r="C24" s="3"/>
      <c r="D24" s="3"/>
      <c r="E24" s="3"/>
      <c r="F24" s="3"/>
      <c r="G24" s="3"/>
      <c r="H24" s="3"/>
      <c r="I24" s="23">
        <f t="shared" si="2"/>
        <v>1</v>
      </c>
      <c r="J24" s="43">
        <f>I24*100/I38</f>
        <v>0.18050541516245489</v>
      </c>
      <c r="K24" s="50"/>
      <c r="L24" s="50"/>
      <c r="M24" s="50"/>
      <c r="N24" s="50"/>
      <c r="O24" s="51"/>
      <c r="P24" s="53"/>
    </row>
    <row r="25" spans="1:16">
      <c r="A25" s="14" t="s">
        <v>59</v>
      </c>
      <c r="B25" s="10">
        <v>2</v>
      </c>
      <c r="C25" s="3"/>
      <c r="D25" s="3"/>
      <c r="E25" s="3"/>
      <c r="F25" s="3">
        <v>1</v>
      </c>
      <c r="G25" s="3"/>
      <c r="H25" s="3"/>
      <c r="I25" s="23">
        <f t="shared" si="2"/>
        <v>3</v>
      </c>
      <c r="J25" s="43">
        <f>I25*100/I38</f>
        <v>0.54151624548736466</v>
      </c>
      <c r="K25" s="50"/>
      <c r="L25" s="50"/>
      <c r="M25" s="50"/>
      <c r="N25" s="50"/>
      <c r="O25" s="51"/>
      <c r="P25" s="53"/>
    </row>
    <row r="26" spans="1:16">
      <c r="A26" s="14" t="s">
        <v>18</v>
      </c>
      <c r="B26" s="10">
        <v>10</v>
      </c>
      <c r="C26" s="3"/>
      <c r="D26" s="3"/>
      <c r="E26" s="3"/>
      <c r="F26" s="3">
        <v>3</v>
      </c>
      <c r="G26" s="3"/>
      <c r="H26" s="3"/>
      <c r="I26" s="23">
        <f t="shared" si="2"/>
        <v>13</v>
      </c>
      <c r="J26" s="43">
        <f>I26*100/I38</f>
        <v>2.3465703971119134</v>
      </c>
      <c r="K26" s="50"/>
      <c r="L26" s="50"/>
      <c r="M26" s="50"/>
      <c r="N26" s="50"/>
      <c r="O26" s="51"/>
      <c r="P26" s="53"/>
    </row>
    <row r="27" spans="1:16">
      <c r="A27" s="14" t="s">
        <v>32</v>
      </c>
      <c r="B27" s="10">
        <v>5</v>
      </c>
      <c r="C27" s="3"/>
      <c r="D27" s="3"/>
      <c r="E27" s="3"/>
      <c r="F27" s="3"/>
      <c r="G27" s="3"/>
      <c r="H27" s="3"/>
      <c r="I27" s="23">
        <f t="shared" si="2"/>
        <v>5</v>
      </c>
      <c r="J27" s="43">
        <f>I27*100/I38</f>
        <v>0.90252707581227432</v>
      </c>
      <c r="K27" s="50"/>
      <c r="L27" s="50"/>
      <c r="M27" s="50"/>
      <c r="N27" s="50"/>
      <c r="O27" s="51"/>
      <c r="P27" s="53"/>
    </row>
    <row r="28" spans="1:16" ht="15.75" thickBot="1">
      <c r="A28" s="15" t="s">
        <v>60</v>
      </c>
      <c r="B28" s="11"/>
      <c r="C28" s="7"/>
      <c r="D28" s="7"/>
      <c r="E28" s="7"/>
      <c r="F28" s="7"/>
      <c r="G28" s="7"/>
      <c r="H28" s="7"/>
      <c r="I28" s="24">
        <f t="shared" si="2"/>
        <v>0</v>
      </c>
      <c r="J28" s="43"/>
      <c r="K28" s="50"/>
      <c r="L28" s="50"/>
      <c r="M28" s="50"/>
      <c r="N28" s="50"/>
      <c r="O28" s="51"/>
      <c r="P28" s="53"/>
    </row>
    <row r="29" spans="1:16" ht="15.75" thickBot="1">
      <c r="A29" s="12" t="s">
        <v>80</v>
      </c>
      <c r="B29" s="8">
        <f>SUM(B30:B37)</f>
        <v>83</v>
      </c>
      <c r="C29" s="8">
        <f t="shared" ref="C29:H29" si="7">SUM(C30:C37)</f>
        <v>0</v>
      </c>
      <c r="D29" s="8">
        <f t="shared" si="7"/>
        <v>0</v>
      </c>
      <c r="E29" s="8">
        <f t="shared" si="7"/>
        <v>61</v>
      </c>
      <c r="F29" s="8">
        <f t="shared" ref="F29:G29" si="8">SUM(F30:F37)</f>
        <v>0</v>
      </c>
      <c r="G29" s="8">
        <f t="shared" si="8"/>
        <v>1</v>
      </c>
      <c r="H29" s="8">
        <f t="shared" si="7"/>
        <v>55</v>
      </c>
      <c r="I29" s="21">
        <f t="shared" si="2"/>
        <v>200</v>
      </c>
      <c r="J29" s="45">
        <f>I29*100/I38</f>
        <v>36.101083032490976</v>
      </c>
      <c r="K29" s="51"/>
      <c r="L29" s="51"/>
      <c r="M29" s="51"/>
      <c r="N29" s="51"/>
      <c r="O29" s="51"/>
      <c r="P29" s="53"/>
    </row>
    <row r="30" spans="1:16">
      <c r="A30" s="13" t="s">
        <v>61</v>
      </c>
      <c r="B30" s="9">
        <v>4</v>
      </c>
      <c r="C30" s="6"/>
      <c r="D30" s="6"/>
      <c r="E30" s="6"/>
      <c r="F30" s="6"/>
      <c r="G30" s="6">
        <v>1</v>
      </c>
      <c r="H30" s="6">
        <v>34</v>
      </c>
      <c r="I30" s="22">
        <f t="shared" si="2"/>
        <v>39</v>
      </c>
      <c r="J30" s="43">
        <f>I30*100/I38</f>
        <v>7.0397111913357397</v>
      </c>
      <c r="K30" s="50"/>
      <c r="L30" s="50"/>
      <c r="M30" s="50"/>
      <c r="N30" s="50"/>
      <c r="O30" s="51"/>
      <c r="P30" s="53"/>
    </row>
    <row r="31" spans="1:16">
      <c r="A31" s="14" t="s">
        <v>62</v>
      </c>
      <c r="B31" s="10">
        <v>4</v>
      </c>
      <c r="C31" s="3"/>
      <c r="D31" s="3"/>
      <c r="E31" s="3"/>
      <c r="F31" s="3"/>
      <c r="G31" s="3"/>
      <c r="H31" s="3"/>
      <c r="I31" s="23">
        <f t="shared" si="2"/>
        <v>4</v>
      </c>
      <c r="J31" s="43">
        <f>I31*100/I38</f>
        <v>0.72202166064981954</v>
      </c>
      <c r="K31" s="50"/>
      <c r="L31" s="50"/>
      <c r="M31" s="50"/>
      <c r="N31" s="50"/>
      <c r="O31" s="51"/>
      <c r="P31" s="53"/>
    </row>
    <row r="32" spans="1:16">
      <c r="A32" s="14" t="s">
        <v>63</v>
      </c>
      <c r="B32" s="10">
        <v>49</v>
      </c>
      <c r="C32" s="3"/>
      <c r="D32" s="3"/>
      <c r="E32" s="3">
        <v>34</v>
      </c>
      <c r="F32" s="3"/>
      <c r="G32" s="3"/>
      <c r="H32" s="3">
        <v>9</v>
      </c>
      <c r="I32" s="23">
        <f t="shared" si="2"/>
        <v>92</v>
      </c>
      <c r="J32" s="43">
        <f>I32*100/I38</f>
        <v>16.60649819494585</v>
      </c>
      <c r="K32" s="50"/>
      <c r="L32" s="50"/>
      <c r="M32" s="50"/>
      <c r="N32" s="50"/>
      <c r="O32" s="51"/>
      <c r="P32" s="53"/>
    </row>
    <row r="33" spans="1:16">
      <c r="A33" s="14" t="s">
        <v>64</v>
      </c>
      <c r="B33" s="10">
        <v>12</v>
      </c>
      <c r="C33" s="3"/>
      <c r="D33" s="3"/>
      <c r="E33" s="3"/>
      <c r="F33" s="3"/>
      <c r="G33" s="3"/>
      <c r="H33" s="3"/>
      <c r="I33" s="23">
        <f t="shared" si="2"/>
        <v>12</v>
      </c>
      <c r="J33" s="43">
        <f>I33*100/I38</f>
        <v>2.1660649819494586</v>
      </c>
      <c r="K33" s="50"/>
      <c r="L33" s="50"/>
      <c r="M33" s="50"/>
      <c r="N33" s="50"/>
      <c r="O33" s="51"/>
      <c r="P33" s="53"/>
    </row>
    <row r="34" spans="1:16">
      <c r="A34" s="14" t="s">
        <v>65</v>
      </c>
      <c r="B34" s="10">
        <v>2</v>
      </c>
      <c r="C34" s="3"/>
      <c r="D34" s="3"/>
      <c r="E34" s="3"/>
      <c r="F34" s="3"/>
      <c r="G34" s="3"/>
      <c r="H34" s="3">
        <v>2</v>
      </c>
      <c r="I34" s="23">
        <f t="shared" si="2"/>
        <v>4</v>
      </c>
      <c r="J34" s="43">
        <f>I34*100/I38</f>
        <v>0.72202166064981954</v>
      </c>
      <c r="K34" s="50"/>
      <c r="L34" s="50"/>
      <c r="M34" s="50"/>
      <c r="N34" s="50"/>
      <c r="O34" s="51"/>
      <c r="P34" s="53"/>
    </row>
    <row r="35" spans="1:16">
      <c r="A35" s="14" t="s">
        <v>66</v>
      </c>
      <c r="B35" s="10">
        <v>1</v>
      </c>
      <c r="C35" s="3"/>
      <c r="D35" s="3"/>
      <c r="E35" s="3"/>
      <c r="F35" s="3"/>
      <c r="G35" s="3"/>
      <c r="H35" s="3"/>
      <c r="I35" s="23">
        <f t="shared" si="2"/>
        <v>1</v>
      </c>
      <c r="J35" s="43">
        <f>I35*100/I38</f>
        <v>0.18050541516245489</v>
      </c>
      <c r="K35" s="50"/>
      <c r="L35" s="50"/>
      <c r="M35" s="50"/>
      <c r="N35" s="50"/>
      <c r="O35" s="51"/>
      <c r="P35" s="53"/>
    </row>
    <row r="36" spans="1:16">
      <c r="A36" s="14" t="s">
        <v>67</v>
      </c>
      <c r="B36" s="10">
        <v>1</v>
      </c>
      <c r="C36" s="3"/>
      <c r="D36" s="3"/>
      <c r="E36" s="3"/>
      <c r="F36" s="3"/>
      <c r="G36" s="3"/>
      <c r="H36" s="3"/>
      <c r="I36" s="23">
        <f t="shared" si="2"/>
        <v>1</v>
      </c>
      <c r="J36" s="43">
        <f>I36*100/I38</f>
        <v>0.18050541516245489</v>
      </c>
      <c r="K36" s="50"/>
      <c r="L36" s="50"/>
      <c r="M36" s="50"/>
      <c r="N36" s="50"/>
      <c r="O36" s="51"/>
      <c r="P36" s="53"/>
    </row>
    <row r="37" spans="1:16" ht="15.75" thickBot="1">
      <c r="A37" s="15" t="s">
        <v>68</v>
      </c>
      <c r="B37" s="11">
        <v>10</v>
      </c>
      <c r="C37" s="7"/>
      <c r="D37" s="7"/>
      <c r="E37" s="7">
        <v>27</v>
      </c>
      <c r="F37" s="7"/>
      <c r="G37" s="7"/>
      <c r="H37" s="7">
        <v>10</v>
      </c>
      <c r="I37" s="39">
        <f t="shared" si="2"/>
        <v>47</v>
      </c>
      <c r="J37" s="43">
        <f>I37*100/I38</f>
        <v>8.4837545126353788</v>
      </c>
      <c r="K37" s="50"/>
      <c r="L37" s="50"/>
      <c r="M37" s="50"/>
      <c r="N37" s="50"/>
      <c r="O37" s="51"/>
      <c r="P37" s="53"/>
    </row>
    <row r="38" spans="1:16" ht="15.75" thickBot="1">
      <c r="A38" s="12" t="s">
        <v>82</v>
      </c>
      <c r="B38" s="8">
        <f>B3+B6+B16+B29</f>
        <v>221</v>
      </c>
      <c r="C38" s="8">
        <f t="shared" ref="C38:H38" si="9">C3+C6+C16+C29</f>
        <v>13</v>
      </c>
      <c r="D38" s="8">
        <f t="shared" si="9"/>
        <v>15</v>
      </c>
      <c r="E38" s="8">
        <f t="shared" si="9"/>
        <v>79</v>
      </c>
      <c r="F38" s="8">
        <f t="shared" ref="F38:G38" si="10">F3+F6+F16+F29</f>
        <v>19</v>
      </c>
      <c r="G38" s="8">
        <f t="shared" si="10"/>
        <v>2</v>
      </c>
      <c r="H38" s="8">
        <f t="shared" si="9"/>
        <v>205</v>
      </c>
      <c r="I38" s="31">
        <f t="shared" si="2"/>
        <v>554</v>
      </c>
      <c r="K38" s="51"/>
      <c r="L38" s="51"/>
      <c r="M38" s="51"/>
      <c r="N38" s="51"/>
      <c r="O38" s="51"/>
      <c r="P38" s="53"/>
    </row>
    <row r="39" spans="1:16" ht="15.75" thickBot="1">
      <c r="I39" s="2"/>
      <c r="K39" s="47"/>
      <c r="L39" s="47"/>
      <c r="M39" s="47"/>
      <c r="N39" s="47"/>
      <c r="O39" s="51"/>
      <c r="P39" s="53"/>
    </row>
    <row r="40" spans="1:16" ht="15.75" thickBot="1">
      <c r="A40" s="34" t="s">
        <v>69</v>
      </c>
      <c r="B40" s="33"/>
      <c r="C40" s="30"/>
      <c r="D40" s="30"/>
      <c r="E40" s="30"/>
      <c r="F40" s="30"/>
      <c r="G40" s="30"/>
      <c r="H40" s="30"/>
      <c r="I40" s="21"/>
      <c r="K40" s="50"/>
      <c r="L40" s="50"/>
      <c r="M40" s="50"/>
      <c r="N40" s="50"/>
      <c r="O40" s="51"/>
      <c r="P40" s="53"/>
    </row>
    <row r="41" spans="1:16">
      <c r="A41" s="35" t="s">
        <v>70</v>
      </c>
      <c r="B41" s="9">
        <v>78</v>
      </c>
      <c r="C41" s="6">
        <v>12</v>
      </c>
      <c r="D41" s="6">
        <v>15</v>
      </c>
      <c r="E41" s="6">
        <v>79</v>
      </c>
      <c r="F41" s="6">
        <v>10</v>
      </c>
      <c r="G41" s="6">
        <v>2</v>
      </c>
      <c r="H41" s="6">
        <v>127</v>
      </c>
      <c r="I41" s="22">
        <f t="shared" ref="I41:I47" si="11">SUM(B41:H41)</f>
        <v>323</v>
      </c>
      <c r="J41" s="43">
        <f>I41*100/I48</f>
        <v>67.151767151767146</v>
      </c>
      <c r="K41" s="50"/>
      <c r="L41" s="50"/>
      <c r="M41" s="50"/>
      <c r="N41" s="50"/>
      <c r="O41" s="51"/>
      <c r="P41" s="53"/>
    </row>
    <row r="42" spans="1:16">
      <c r="A42" s="36" t="s">
        <v>71</v>
      </c>
      <c r="B42" s="10">
        <v>29</v>
      </c>
      <c r="C42" s="3">
        <v>1</v>
      </c>
      <c r="D42" s="3"/>
      <c r="E42" s="3"/>
      <c r="F42" s="3">
        <v>6</v>
      </c>
      <c r="G42" s="3"/>
      <c r="H42" s="3">
        <v>30</v>
      </c>
      <c r="I42" s="22">
        <f t="shared" si="11"/>
        <v>66</v>
      </c>
      <c r="J42" s="43">
        <f>I42*100/I48</f>
        <v>13.721413721413722</v>
      </c>
      <c r="K42" s="50"/>
      <c r="L42" s="50"/>
      <c r="M42" s="50"/>
      <c r="N42" s="50"/>
      <c r="O42" s="51"/>
      <c r="P42" s="53"/>
    </row>
    <row r="43" spans="1:16">
      <c r="A43" s="36" t="s">
        <v>72</v>
      </c>
      <c r="B43" s="10">
        <v>10</v>
      </c>
      <c r="C43" s="3"/>
      <c r="D43" s="3"/>
      <c r="E43" s="3"/>
      <c r="F43" s="3"/>
      <c r="G43" s="3"/>
      <c r="H43" s="3">
        <v>6</v>
      </c>
      <c r="I43" s="22">
        <f t="shared" si="11"/>
        <v>16</v>
      </c>
      <c r="J43" s="43">
        <f>I43*100/I48</f>
        <v>3.3264033264033266</v>
      </c>
      <c r="K43" s="50"/>
      <c r="L43" s="50"/>
      <c r="M43" s="50"/>
      <c r="N43" s="50"/>
      <c r="O43" s="51"/>
      <c r="P43" s="53"/>
    </row>
    <row r="44" spans="1:16">
      <c r="A44" s="36" t="s">
        <v>73</v>
      </c>
      <c r="B44" s="10">
        <v>8</v>
      </c>
      <c r="C44" s="3"/>
      <c r="D44" s="3"/>
      <c r="E44" s="3"/>
      <c r="F44" s="3">
        <v>2</v>
      </c>
      <c r="G44" s="3"/>
      <c r="H44" s="3">
        <v>13</v>
      </c>
      <c r="I44" s="22">
        <f t="shared" si="11"/>
        <v>23</v>
      </c>
      <c r="J44" s="43">
        <f>I44*100/I48</f>
        <v>4.7817047817047813</v>
      </c>
      <c r="K44" s="50"/>
      <c r="L44" s="50"/>
      <c r="M44" s="50"/>
      <c r="N44" s="50"/>
      <c r="O44" s="51"/>
      <c r="P44" s="53"/>
    </row>
    <row r="45" spans="1:16">
      <c r="A45" s="36" t="s">
        <v>74</v>
      </c>
      <c r="B45" s="10">
        <v>7</v>
      </c>
      <c r="C45" s="3"/>
      <c r="D45" s="3"/>
      <c r="E45" s="3"/>
      <c r="F45" s="3"/>
      <c r="G45" s="3"/>
      <c r="H45" s="3">
        <v>6</v>
      </c>
      <c r="I45" s="22">
        <f t="shared" si="11"/>
        <v>13</v>
      </c>
      <c r="J45" s="43">
        <f>I45*100/I48</f>
        <v>2.7027027027027026</v>
      </c>
      <c r="K45" s="50"/>
      <c r="L45" s="50"/>
      <c r="M45" s="50"/>
      <c r="N45" s="50"/>
      <c r="O45" s="51"/>
      <c r="P45" s="53"/>
    </row>
    <row r="46" spans="1:16">
      <c r="A46" s="36" t="s">
        <v>75</v>
      </c>
      <c r="B46" s="10">
        <v>16</v>
      </c>
      <c r="C46" s="3"/>
      <c r="D46" s="3"/>
      <c r="E46" s="3"/>
      <c r="F46" s="3">
        <v>1</v>
      </c>
      <c r="G46" s="3"/>
      <c r="H46" s="3">
        <v>23</v>
      </c>
      <c r="I46" s="22">
        <f t="shared" si="11"/>
        <v>40</v>
      </c>
      <c r="J46" s="43">
        <f>I46*100/I48</f>
        <v>8.3160083160083165</v>
      </c>
      <c r="K46" s="50"/>
      <c r="L46" s="50"/>
      <c r="M46" s="50"/>
      <c r="N46" s="50"/>
      <c r="O46" s="51"/>
      <c r="P46" s="53"/>
    </row>
    <row r="47" spans="1:16" ht="15.75" thickBot="1">
      <c r="A47" s="37" t="s">
        <v>76</v>
      </c>
      <c r="B47" s="11">
        <v>60</v>
      </c>
      <c r="C47" s="7"/>
      <c r="D47" s="7"/>
      <c r="E47" s="7"/>
      <c r="F47" s="7"/>
      <c r="G47" s="7"/>
      <c r="H47" s="7"/>
      <c r="I47" s="22">
        <f t="shared" si="11"/>
        <v>60</v>
      </c>
      <c r="J47" s="43"/>
      <c r="K47" s="50"/>
      <c r="L47" s="50"/>
      <c r="M47" s="50"/>
      <c r="N47" s="50"/>
      <c r="O47" s="51"/>
      <c r="P47" s="53"/>
    </row>
    <row r="48" spans="1:16" ht="15.75" thickBot="1">
      <c r="A48" s="21" t="s">
        <v>82</v>
      </c>
      <c r="B48" s="8">
        <f>SUM(B41:B46)</f>
        <v>148</v>
      </c>
      <c r="C48" s="8">
        <f t="shared" ref="C48:H48" si="12">SUM(C41:C46)</f>
        <v>13</v>
      </c>
      <c r="D48" s="8">
        <f t="shared" si="12"/>
        <v>15</v>
      </c>
      <c r="E48" s="8">
        <f t="shared" si="12"/>
        <v>79</v>
      </c>
      <c r="F48" s="8">
        <f t="shared" ref="F48:G48" si="13">SUM(F41:F46)</f>
        <v>19</v>
      </c>
      <c r="G48" s="8">
        <f t="shared" si="13"/>
        <v>2</v>
      </c>
      <c r="H48" s="8">
        <f t="shared" si="12"/>
        <v>205</v>
      </c>
      <c r="I48" s="31">
        <f>SUM(I41:I46)</f>
        <v>481</v>
      </c>
      <c r="K48" s="51"/>
      <c r="L48" s="51"/>
      <c r="M48" s="51"/>
      <c r="N48" s="51"/>
      <c r="O48" s="51"/>
      <c r="P48" s="53"/>
    </row>
    <row r="49" spans="1:16">
      <c r="I49" s="2"/>
      <c r="L49" s="47"/>
      <c r="M49" s="47"/>
      <c r="N49" s="47"/>
      <c r="O49" s="47"/>
      <c r="P49" s="47"/>
    </row>
    <row r="50" spans="1:16" ht="18.75">
      <c r="A50" s="40"/>
      <c r="B50" s="40"/>
      <c r="E50" s="47"/>
      <c r="F50" s="47"/>
      <c r="G50" s="47"/>
      <c r="H50" s="47"/>
      <c r="I50" s="47"/>
    </row>
    <row r="51" spans="1:16" ht="18.75">
      <c r="A51" s="41" t="s">
        <v>91</v>
      </c>
      <c r="B51" s="40"/>
    </row>
    <row r="52" spans="1:16" ht="18.75">
      <c r="A52" s="40" t="s">
        <v>94</v>
      </c>
      <c r="B52" s="41">
        <f>9+69+14+6+58+5+10</f>
        <v>171</v>
      </c>
    </row>
    <row r="53" spans="1:16" ht="18.75">
      <c r="A53" s="40" t="s">
        <v>95</v>
      </c>
      <c r="B53" s="41">
        <v>359</v>
      </c>
    </row>
    <row r="54" spans="1:16" ht="18.75">
      <c r="A54" s="40" t="s">
        <v>96</v>
      </c>
      <c r="B54" s="41">
        <v>18</v>
      </c>
    </row>
    <row r="55" spans="1:16" ht="18.75">
      <c r="A55" s="40" t="s">
        <v>93</v>
      </c>
      <c r="B55" s="41">
        <v>6</v>
      </c>
    </row>
    <row r="56" spans="1:16" ht="18.75">
      <c r="A56" s="40" t="s">
        <v>92</v>
      </c>
      <c r="B56" s="41">
        <v>0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письменные  2020г.</vt:lpstr>
      <vt:lpstr>устные 2020г.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UserOrg</dc:creator>
  <cp:lastModifiedBy>UserOrg</cp:lastModifiedBy>
  <dcterms:created xsi:type="dcterms:W3CDTF">2020-04-03T05:24:38Z</dcterms:created>
  <dcterms:modified xsi:type="dcterms:W3CDTF">2021-01-13T13:57:00Z</dcterms:modified>
</cp:coreProperties>
</file>